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10" l="1"/>
  <c r="I138" i="10" l="1"/>
  <c r="I30" i="10" l="1"/>
  <c r="I177" i="10" l="1"/>
  <c r="I114" i="10" l="1"/>
  <c r="G114" i="10" l="1"/>
  <c r="H114" i="10"/>
  <c r="K248" i="10" l="1"/>
  <c r="I132" i="10" l="1"/>
  <c r="I78" i="10"/>
  <c r="I29" i="10" l="1"/>
  <c r="I74" i="10" l="1"/>
  <c r="J74" i="10"/>
  <c r="F21" i="10" l="1"/>
  <c r="F22" i="10"/>
  <c r="F23" i="10"/>
  <c r="F25" i="10"/>
  <c r="F27" i="10"/>
  <c r="F28" i="10"/>
  <c r="F31" i="10"/>
  <c r="F33" i="10"/>
  <c r="F34" i="10"/>
  <c r="F35" i="10"/>
  <c r="F37" i="10"/>
  <c r="F39" i="10"/>
  <c r="F40" i="10"/>
  <c r="F41" i="10"/>
  <c r="F42" i="10"/>
  <c r="F43" i="10"/>
  <c r="F45" i="10"/>
  <c r="F46" i="10"/>
  <c r="F47" i="10"/>
  <c r="F48" i="10"/>
  <c r="F49" i="10"/>
  <c r="F63" i="10"/>
  <c r="F64" i="10"/>
  <c r="F65" i="10"/>
  <c r="F67" i="10"/>
  <c r="F69" i="10"/>
  <c r="F71" i="10"/>
  <c r="F73" i="10"/>
  <c r="F75" i="10"/>
  <c r="F76" i="10"/>
  <c r="F77" i="10"/>
  <c r="F79" i="10"/>
  <c r="F81" i="10"/>
  <c r="F82" i="10"/>
  <c r="F83" i="10"/>
  <c r="F84" i="10"/>
  <c r="F85" i="10"/>
  <c r="F87" i="10"/>
  <c r="F88" i="10"/>
  <c r="F89" i="10"/>
  <c r="F91" i="10"/>
  <c r="F93" i="10"/>
  <c r="F94" i="10"/>
  <c r="F95" i="10"/>
  <c r="F97" i="10"/>
  <c r="F105" i="10"/>
  <c r="F106" i="10"/>
  <c r="F107" i="10"/>
  <c r="F108" i="10"/>
  <c r="F109" i="10"/>
  <c r="F111" i="10"/>
  <c r="F112" i="10"/>
  <c r="F113" i="10"/>
  <c r="F115" i="10"/>
  <c r="F117" i="10"/>
  <c r="F118" i="10"/>
  <c r="F119" i="10"/>
  <c r="F121" i="10"/>
  <c r="F123" i="10"/>
  <c r="F124" i="10"/>
  <c r="F125" i="10"/>
  <c r="F126" i="10"/>
  <c r="F127" i="10"/>
  <c r="F129" i="10"/>
  <c r="F130" i="10"/>
  <c r="F131" i="10"/>
  <c r="F133" i="10"/>
  <c r="F135" i="10"/>
  <c r="F136" i="10"/>
  <c r="F137" i="10"/>
  <c r="F139" i="10"/>
  <c r="F147" i="10"/>
  <c r="F148" i="10"/>
  <c r="F149" i="10"/>
  <c r="F151" i="10"/>
  <c r="F153" i="10"/>
  <c r="F154" i="10"/>
  <c r="F155" i="10"/>
  <c r="F157" i="10"/>
  <c r="F165" i="10"/>
  <c r="F166" i="10"/>
  <c r="F167" i="10"/>
  <c r="F168" i="10"/>
  <c r="F169" i="10"/>
  <c r="F178" i="10"/>
  <c r="F179" i="10"/>
  <c r="F180" i="10"/>
  <c r="F181" i="10"/>
  <c r="F183" i="10"/>
  <c r="F184" i="10"/>
  <c r="F185" i="10"/>
  <c r="F186" i="10"/>
  <c r="F187" i="10"/>
  <c r="F189" i="10"/>
  <c r="F190" i="10"/>
  <c r="F193" i="10"/>
  <c r="F207" i="10"/>
  <c r="F208" i="10"/>
  <c r="F209" i="10"/>
  <c r="F210" i="10"/>
  <c r="F211" i="10"/>
  <c r="F213" i="10"/>
  <c r="F214" i="10"/>
  <c r="F215" i="10"/>
  <c r="F216" i="10"/>
  <c r="F217" i="10"/>
  <c r="F219" i="10"/>
  <c r="F220" i="10"/>
  <c r="F221" i="10"/>
  <c r="F222" i="10"/>
  <c r="F223" i="10"/>
  <c r="F231" i="10"/>
  <c r="F232" i="10"/>
  <c r="F233" i="10"/>
  <c r="F234" i="10"/>
  <c r="F235" i="10"/>
  <c r="F237" i="10"/>
  <c r="F238" i="10"/>
  <c r="F239" i="10"/>
  <c r="F240" i="10"/>
  <c r="F241" i="10"/>
  <c r="F249" i="10"/>
  <c r="F250" i="10"/>
  <c r="F251" i="10"/>
  <c r="F252" i="10"/>
  <c r="F253" i="10"/>
  <c r="F255" i="10"/>
  <c r="F256" i="10"/>
  <c r="F257" i="10"/>
  <c r="F258" i="10"/>
  <c r="F259" i="10"/>
  <c r="F273" i="10"/>
  <c r="F274" i="10"/>
  <c r="F275" i="10"/>
  <c r="F276" i="10"/>
  <c r="F277" i="10"/>
  <c r="J11" i="10"/>
  <c r="H15" i="10"/>
  <c r="H9" i="10" s="1"/>
  <c r="I15" i="10"/>
  <c r="I9" i="10" s="1"/>
  <c r="J15" i="10"/>
  <c r="J9" i="10" s="1"/>
  <c r="K15" i="10"/>
  <c r="K9" i="10" s="1"/>
  <c r="H16" i="10"/>
  <c r="H10" i="10" s="1"/>
  <c r="I16" i="10"/>
  <c r="I10" i="10" s="1"/>
  <c r="J16" i="10"/>
  <c r="J10" i="10" s="1"/>
  <c r="K16" i="10"/>
  <c r="K10" i="10" s="1"/>
  <c r="I17" i="10"/>
  <c r="I11" i="10" s="1"/>
  <c r="J17" i="10"/>
  <c r="K17" i="10"/>
  <c r="K11" i="10" s="1"/>
  <c r="H19" i="10"/>
  <c r="H13" i="10" s="1"/>
  <c r="I19" i="10"/>
  <c r="J19" i="10"/>
  <c r="J13" i="10" s="1"/>
  <c r="K19" i="10"/>
  <c r="K13" i="10" s="1"/>
  <c r="G15" i="10"/>
  <c r="G16" i="10"/>
  <c r="G17" i="10"/>
  <c r="G11" i="10" s="1"/>
  <c r="G19" i="10"/>
  <c r="G13" i="10" s="1"/>
  <c r="J32" i="10"/>
  <c r="K32" i="10"/>
  <c r="G32" i="10"/>
  <c r="H38" i="10"/>
  <c r="I38" i="10"/>
  <c r="J38" i="10"/>
  <c r="K38" i="10"/>
  <c r="G38" i="10"/>
  <c r="H44" i="10"/>
  <c r="I44" i="10"/>
  <c r="J44" i="10"/>
  <c r="K44" i="10"/>
  <c r="G44" i="10"/>
  <c r="H57" i="10"/>
  <c r="I57" i="10"/>
  <c r="J57" i="10"/>
  <c r="K57" i="10"/>
  <c r="H58" i="10"/>
  <c r="J58" i="10"/>
  <c r="K58" i="10"/>
  <c r="H59" i="10"/>
  <c r="I59" i="10"/>
  <c r="J59" i="10"/>
  <c r="K59" i="10"/>
  <c r="H61" i="10"/>
  <c r="I61" i="10"/>
  <c r="J61" i="10"/>
  <c r="K61" i="10"/>
  <c r="G57" i="10"/>
  <c r="G58" i="10"/>
  <c r="G59" i="10"/>
  <c r="G61" i="10"/>
  <c r="J68" i="10"/>
  <c r="K68" i="10"/>
  <c r="G68" i="10"/>
  <c r="K74" i="10"/>
  <c r="H80" i="10"/>
  <c r="I80" i="10"/>
  <c r="J80" i="10"/>
  <c r="K80" i="10"/>
  <c r="G80" i="10"/>
  <c r="H86" i="10"/>
  <c r="I86" i="10"/>
  <c r="J86" i="10"/>
  <c r="K86" i="10"/>
  <c r="H99" i="10"/>
  <c r="I99" i="10"/>
  <c r="J99" i="10"/>
  <c r="K99" i="10"/>
  <c r="H100" i="10"/>
  <c r="I100" i="10"/>
  <c r="J100" i="10"/>
  <c r="K100" i="10"/>
  <c r="H101" i="10"/>
  <c r="I101" i="10"/>
  <c r="J101" i="10"/>
  <c r="K101" i="10"/>
  <c r="H103" i="10"/>
  <c r="I103" i="10"/>
  <c r="J103" i="10"/>
  <c r="K103" i="10"/>
  <c r="G99" i="10"/>
  <c r="G100" i="10"/>
  <c r="G101" i="10"/>
  <c r="G103" i="10"/>
  <c r="H104" i="10"/>
  <c r="I104" i="10"/>
  <c r="J104" i="10"/>
  <c r="K104" i="10"/>
  <c r="G104" i="10"/>
  <c r="I110" i="10"/>
  <c r="J110" i="10"/>
  <c r="K110" i="10"/>
  <c r="G116" i="10"/>
  <c r="H122" i="10"/>
  <c r="I122" i="10"/>
  <c r="J122" i="10"/>
  <c r="K122" i="10"/>
  <c r="G122" i="10"/>
  <c r="H141" i="10"/>
  <c r="I141" i="10"/>
  <c r="J141" i="10"/>
  <c r="K141" i="10"/>
  <c r="H142" i="10"/>
  <c r="I142" i="10"/>
  <c r="J142" i="10"/>
  <c r="K142" i="10"/>
  <c r="H143" i="10"/>
  <c r="I143" i="10"/>
  <c r="J143" i="10"/>
  <c r="K143" i="10"/>
  <c r="H145" i="10"/>
  <c r="I145" i="10"/>
  <c r="J145" i="10"/>
  <c r="K145" i="10"/>
  <c r="G141" i="10"/>
  <c r="G142" i="10"/>
  <c r="G143" i="10"/>
  <c r="G145" i="10"/>
  <c r="K152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G159" i="10"/>
  <c r="G160" i="10"/>
  <c r="G161" i="10"/>
  <c r="G162" i="10"/>
  <c r="G163" i="10"/>
  <c r="H164" i="10"/>
  <c r="H158" i="10" s="1"/>
  <c r="I164" i="10"/>
  <c r="I158" i="10" s="1"/>
  <c r="J164" i="10"/>
  <c r="J158" i="10" s="1"/>
  <c r="K164" i="10"/>
  <c r="K158" i="10" s="1"/>
  <c r="G164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H174" i="10"/>
  <c r="I174" i="10"/>
  <c r="J174" i="10"/>
  <c r="K174" i="10"/>
  <c r="H175" i="10"/>
  <c r="I175" i="10"/>
  <c r="J175" i="10"/>
  <c r="K175" i="10"/>
  <c r="G172" i="10"/>
  <c r="G173" i="10"/>
  <c r="F173" i="10" s="1"/>
  <c r="G174" i="10"/>
  <c r="G175" i="10"/>
  <c r="H176" i="10"/>
  <c r="I176" i="10"/>
  <c r="J176" i="10"/>
  <c r="K176" i="10"/>
  <c r="H182" i="10"/>
  <c r="I182" i="10"/>
  <c r="I170" i="10" s="1"/>
  <c r="J182" i="10"/>
  <c r="K182" i="10"/>
  <c r="G182" i="10"/>
  <c r="G188" i="10"/>
  <c r="G225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H204" i="10"/>
  <c r="I204" i="10"/>
  <c r="J204" i="10"/>
  <c r="K204" i="10"/>
  <c r="H205" i="10"/>
  <c r="I205" i="10"/>
  <c r="J205" i="10"/>
  <c r="K205" i="10"/>
  <c r="G201" i="10"/>
  <c r="G202" i="10"/>
  <c r="G203" i="10"/>
  <c r="G204" i="10"/>
  <c r="G205" i="10"/>
  <c r="H206" i="10"/>
  <c r="I206" i="10"/>
  <c r="J206" i="10"/>
  <c r="K206" i="10"/>
  <c r="G206" i="10"/>
  <c r="H212" i="10"/>
  <c r="I212" i="10"/>
  <c r="J212" i="10"/>
  <c r="K212" i="10"/>
  <c r="G212" i="10"/>
  <c r="H218" i="10"/>
  <c r="I218" i="10"/>
  <c r="J218" i="10"/>
  <c r="K218" i="10"/>
  <c r="G218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H228" i="10"/>
  <c r="I228" i="10"/>
  <c r="J228" i="10"/>
  <c r="K228" i="10"/>
  <c r="H229" i="10"/>
  <c r="I229" i="10"/>
  <c r="J229" i="10"/>
  <c r="K229" i="10"/>
  <c r="G228" i="10"/>
  <c r="G226" i="10"/>
  <c r="G227" i="10"/>
  <c r="G229" i="10"/>
  <c r="H230" i="10"/>
  <c r="H224" i="10" s="1"/>
  <c r="I230" i="10"/>
  <c r="J230" i="10"/>
  <c r="K230" i="10"/>
  <c r="G230" i="10"/>
  <c r="H236" i="10"/>
  <c r="I236" i="10"/>
  <c r="J236" i="10"/>
  <c r="K236" i="10"/>
  <c r="G236" i="10"/>
  <c r="I244" i="10"/>
  <c r="G272" i="10"/>
  <c r="H254" i="10"/>
  <c r="I254" i="10"/>
  <c r="I242" i="10" s="1"/>
  <c r="J254" i="10"/>
  <c r="K254" i="10"/>
  <c r="H248" i="10"/>
  <c r="I248" i="10"/>
  <c r="J248" i="10"/>
  <c r="K242" i="10"/>
  <c r="H242" i="10"/>
  <c r="H243" i="10"/>
  <c r="I243" i="10"/>
  <c r="J243" i="10"/>
  <c r="K243" i="10"/>
  <c r="H244" i="10"/>
  <c r="J244" i="10"/>
  <c r="K244" i="10"/>
  <c r="H245" i="10"/>
  <c r="I245" i="10"/>
  <c r="J245" i="10"/>
  <c r="K245" i="10"/>
  <c r="H246" i="10"/>
  <c r="I246" i="10"/>
  <c r="J246" i="10"/>
  <c r="K246" i="10"/>
  <c r="H247" i="10"/>
  <c r="I247" i="10"/>
  <c r="J247" i="10"/>
  <c r="K247" i="10"/>
  <c r="G243" i="10"/>
  <c r="G244" i="10"/>
  <c r="G245" i="10"/>
  <c r="G246" i="10"/>
  <c r="G247" i="10"/>
  <c r="G248" i="10"/>
  <c r="G254" i="10"/>
  <c r="J261" i="10"/>
  <c r="J263" i="10"/>
  <c r="J265" i="10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H270" i="10"/>
  <c r="H264" i="10" s="1"/>
  <c r="I270" i="10"/>
  <c r="I264" i="10" s="1"/>
  <c r="J270" i="10"/>
  <c r="J264" i="10" s="1"/>
  <c r="K270" i="10"/>
  <c r="K264" i="10" s="1"/>
  <c r="H271" i="10"/>
  <c r="H265" i="10" s="1"/>
  <c r="I271" i="10"/>
  <c r="I265" i="10" s="1"/>
  <c r="J271" i="10"/>
  <c r="K271" i="10"/>
  <c r="K265" i="10" s="1"/>
  <c r="G267" i="10"/>
  <c r="G268" i="10"/>
  <c r="G269" i="10"/>
  <c r="G270" i="10"/>
  <c r="G264" i="10" s="1"/>
  <c r="G271" i="10"/>
  <c r="G265" i="10" s="1"/>
  <c r="G266" i="10"/>
  <c r="G260" i="10" s="1"/>
  <c r="H272" i="10"/>
  <c r="H266" i="10" s="1"/>
  <c r="H260" i="10" s="1"/>
  <c r="I272" i="10"/>
  <c r="I266" i="10" s="1"/>
  <c r="I260" i="10" s="1"/>
  <c r="J272" i="10"/>
  <c r="J266" i="10" s="1"/>
  <c r="J260" i="10" s="1"/>
  <c r="K272" i="10"/>
  <c r="K266" i="10" s="1"/>
  <c r="K260" i="10" s="1"/>
  <c r="F269" i="10" l="1"/>
  <c r="H170" i="10"/>
  <c r="F268" i="10"/>
  <c r="G263" i="10"/>
  <c r="G199" i="10"/>
  <c r="F164" i="10"/>
  <c r="F264" i="10"/>
  <c r="F271" i="10"/>
  <c r="F267" i="10"/>
  <c r="G261" i="10"/>
  <c r="F261" i="10" s="1"/>
  <c r="F248" i="10"/>
  <c r="F260" i="10"/>
  <c r="F272" i="10"/>
  <c r="G262" i="10"/>
  <c r="I224" i="10"/>
  <c r="F218" i="10"/>
  <c r="H200" i="10"/>
  <c r="H194" i="10" s="1"/>
  <c r="F182" i="10"/>
  <c r="G158" i="10"/>
  <c r="F160" i="10"/>
  <c r="F163" i="10"/>
  <c r="F159" i="10"/>
  <c r="F104" i="10"/>
  <c r="F80" i="10"/>
  <c r="F265" i="10"/>
  <c r="F262" i="10"/>
  <c r="F246" i="10"/>
  <c r="F230" i="10"/>
  <c r="I198" i="10"/>
  <c r="F212" i="10"/>
  <c r="F206" i="10"/>
  <c r="F162" i="10"/>
  <c r="F161" i="10"/>
  <c r="F142" i="10"/>
  <c r="F122" i="10"/>
  <c r="F44" i="10"/>
  <c r="F270" i="10"/>
  <c r="F266" i="10"/>
  <c r="F263" i="10"/>
  <c r="F254" i="10"/>
  <c r="F236" i="10"/>
  <c r="G224" i="10"/>
  <c r="F228" i="10"/>
  <c r="F227" i="10"/>
  <c r="F38" i="10"/>
  <c r="F16" i="10"/>
  <c r="F19" i="10"/>
  <c r="F15" i="10"/>
  <c r="G10" i="10"/>
  <c r="F10" i="10" s="1"/>
  <c r="I13" i="10"/>
  <c r="G9" i="10"/>
  <c r="G52" i="10"/>
  <c r="I51" i="10"/>
  <c r="F61" i="10"/>
  <c r="I55" i="10"/>
  <c r="I53" i="10"/>
  <c r="F57" i="10"/>
  <c r="G51" i="10"/>
  <c r="H55" i="10"/>
  <c r="H53" i="10"/>
  <c r="H51" i="10"/>
  <c r="K55" i="10"/>
  <c r="K53" i="10"/>
  <c r="K52" i="10"/>
  <c r="K51" i="10"/>
  <c r="F59" i="10"/>
  <c r="G53" i="10"/>
  <c r="F53" i="10" s="1"/>
  <c r="J55" i="10"/>
  <c r="J53" i="10"/>
  <c r="J52" i="10"/>
  <c r="J51" i="10"/>
  <c r="F103" i="10"/>
  <c r="F100" i="10"/>
  <c r="G55" i="10"/>
  <c r="G283" i="10" s="1"/>
  <c r="H52" i="10"/>
  <c r="F99" i="10"/>
  <c r="F101" i="10"/>
  <c r="F204" i="10"/>
  <c r="K200" i="10"/>
  <c r="K194" i="10" s="1"/>
  <c r="H199" i="10"/>
  <c r="H198" i="10"/>
  <c r="J200" i="10"/>
  <c r="K199" i="10"/>
  <c r="K198" i="10"/>
  <c r="K197" i="10"/>
  <c r="K196" i="10"/>
  <c r="F203" i="10"/>
  <c r="J199" i="10"/>
  <c r="J198" i="10"/>
  <c r="J197" i="10"/>
  <c r="J196" i="10"/>
  <c r="J280" i="10" s="1"/>
  <c r="F202" i="10"/>
  <c r="I200" i="10"/>
  <c r="F205" i="10"/>
  <c r="F201" i="10"/>
  <c r="G200" i="10"/>
  <c r="J195" i="10"/>
  <c r="J279" i="10" s="1"/>
  <c r="K224" i="10"/>
  <c r="F226" i="10"/>
  <c r="F229" i="10"/>
  <c r="F225" i="10"/>
  <c r="I199" i="10"/>
  <c r="H197" i="10"/>
  <c r="I197" i="10"/>
  <c r="H196" i="10"/>
  <c r="H195" i="10"/>
  <c r="I196" i="10"/>
  <c r="K195" i="10"/>
  <c r="J224" i="10"/>
  <c r="F224" i="10" s="1"/>
  <c r="I195" i="10"/>
  <c r="F245" i="10"/>
  <c r="F244" i="10"/>
  <c r="J242" i="10"/>
  <c r="G196" i="10"/>
  <c r="F247" i="10"/>
  <c r="F243" i="10"/>
  <c r="G195" i="10"/>
  <c r="G198" i="10"/>
  <c r="G242" i="10"/>
  <c r="G197" i="10"/>
  <c r="J170" i="10"/>
  <c r="F175" i="10"/>
  <c r="K170" i="10"/>
  <c r="F172" i="10"/>
  <c r="F174" i="10"/>
  <c r="F158" i="10"/>
  <c r="F143" i="10"/>
  <c r="F145" i="10"/>
  <c r="F141" i="10"/>
  <c r="K283" i="10"/>
  <c r="F13" i="10"/>
  <c r="F9" i="10"/>
  <c r="I150" i="10"/>
  <c r="I92" i="10"/>
  <c r="I283" i="10" l="1"/>
  <c r="H279" i="10"/>
  <c r="F198" i="10"/>
  <c r="I146" i="10"/>
  <c r="I279" i="10"/>
  <c r="F199" i="10"/>
  <c r="I194" i="10"/>
  <c r="K281" i="10"/>
  <c r="J283" i="10"/>
  <c r="H283" i="10"/>
  <c r="F283" i="10" s="1"/>
  <c r="F55" i="10"/>
  <c r="G280" i="10"/>
  <c r="K279" i="10"/>
  <c r="F51" i="10"/>
  <c r="K280" i="10"/>
  <c r="H280" i="10"/>
  <c r="J194" i="10"/>
  <c r="F197" i="10"/>
  <c r="F200" i="10"/>
  <c r="F195" i="10"/>
  <c r="F196" i="10"/>
  <c r="F242" i="10"/>
  <c r="G194" i="10"/>
  <c r="G281" i="10"/>
  <c r="J188" i="10"/>
  <c r="I188" i="10"/>
  <c r="I281" i="10" l="1"/>
  <c r="J281" i="10"/>
  <c r="K188" i="10"/>
  <c r="F194" i="10"/>
  <c r="I20" i="10" l="1"/>
  <c r="I66" i="10"/>
  <c r="K96" i="10"/>
  <c r="K92" i="10" s="1"/>
  <c r="J96" i="10"/>
  <c r="J92" i="10" s="1"/>
  <c r="K66" i="10"/>
  <c r="J66" i="10"/>
  <c r="J60" i="10" l="1"/>
  <c r="J62" i="10"/>
  <c r="J56" i="10" s="1"/>
  <c r="I62" i="10"/>
  <c r="K60" i="10"/>
  <c r="K62" i="10"/>
  <c r="K56" i="10" s="1"/>
  <c r="H72" i="10"/>
  <c r="H68" i="10" l="1"/>
  <c r="H66" i="10" l="1"/>
  <c r="H62" i="10" l="1"/>
  <c r="H56" i="10" s="1"/>
  <c r="H78" i="10"/>
  <c r="H74" i="10" s="1"/>
  <c r="H60" i="10" l="1"/>
  <c r="I72" i="10"/>
  <c r="I60" i="10" l="1"/>
  <c r="F72" i="10"/>
  <c r="H120" i="10"/>
  <c r="I134" i="10"/>
  <c r="H96" i="10"/>
  <c r="H92" i="10" s="1"/>
  <c r="I70" i="10"/>
  <c r="H191" i="10"/>
  <c r="H150" i="10"/>
  <c r="H138" i="10"/>
  <c r="H134" i="10" s="1"/>
  <c r="H132" i="10"/>
  <c r="H128" i="10" s="1"/>
  <c r="H36" i="10"/>
  <c r="H29" i="10"/>
  <c r="H30" i="10"/>
  <c r="H24" i="10"/>
  <c r="H192" i="10"/>
  <c r="F192" i="10" s="1"/>
  <c r="H156" i="10"/>
  <c r="H152" i="10" s="1"/>
  <c r="J156" i="10"/>
  <c r="J152" i="10" s="1"/>
  <c r="I156" i="10"/>
  <c r="K150" i="10"/>
  <c r="J150" i="10"/>
  <c r="K138" i="10"/>
  <c r="K134" i="10" s="1"/>
  <c r="J138" i="10"/>
  <c r="J134" i="10" s="1"/>
  <c r="K132" i="10"/>
  <c r="K128" i="10" s="1"/>
  <c r="J132" i="10"/>
  <c r="J128" i="10" s="1"/>
  <c r="I128" i="10"/>
  <c r="K120" i="10"/>
  <c r="J120" i="10"/>
  <c r="I120" i="10"/>
  <c r="I36" i="10"/>
  <c r="I32" i="10" s="1"/>
  <c r="J30" i="10"/>
  <c r="J26" i="10" s="1"/>
  <c r="K30" i="10"/>
  <c r="K26" i="10" s="1"/>
  <c r="K24" i="10"/>
  <c r="J24" i="10"/>
  <c r="G132" i="10"/>
  <c r="G96" i="10"/>
  <c r="G90" i="10"/>
  <c r="G78" i="10"/>
  <c r="G30" i="10"/>
  <c r="G177" i="10"/>
  <c r="G24" i="10"/>
  <c r="G66" i="10"/>
  <c r="G156" i="10"/>
  <c r="G150" i="10"/>
  <c r="G138" i="10"/>
  <c r="F156" i="10" l="1"/>
  <c r="G152" i="10"/>
  <c r="F132" i="10"/>
  <c r="G128" i="10"/>
  <c r="F128" i="10" s="1"/>
  <c r="I26" i="10"/>
  <c r="I14" i="10" s="1"/>
  <c r="I18" i="10"/>
  <c r="I12" i="10" s="1"/>
  <c r="I116" i="10"/>
  <c r="I98" i="10" s="1"/>
  <c r="I102" i="10"/>
  <c r="I54" i="10" s="1"/>
  <c r="J146" i="10"/>
  <c r="J140" i="10" s="1"/>
  <c r="J144" i="10"/>
  <c r="H20" i="10"/>
  <c r="H18" i="10"/>
  <c r="H12" i="10" s="1"/>
  <c r="G102" i="10"/>
  <c r="G110" i="10"/>
  <c r="F114" i="10"/>
  <c r="G60" i="10"/>
  <c r="G62" i="10"/>
  <c r="F66" i="10"/>
  <c r="F78" i="10"/>
  <c r="G74" i="10"/>
  <c r="F74" i="10" s="1"/>
  <c r="J116" i="10"/>
  <c r="J98" i="10" s="1"/>
  <c r="J50" i="10" s="1"/>
  <c r="J102" i="10"/>
  <c r="J54" i="10" s="1"/>
  <c r="K146" i="10"/>
  <c r="K140" i="10" s="1"/>
  <c r="K144" i="10"/>
  <c r="I68" i="10"/>
  <c r="F70" i="10"/>
  <c r="I58" i="10"/>
  <c r="H102" i="10"/>
  <c r="H54" i="10" s="1"/>
  <c r="H282" i="10" s="1"/>
  <c r="H110" i="10"/>
  <c r="F138" i="10"/>
  <c r="G134" i="10"/>
  <c r="F134" i="10" s="1"/>
  <c r="G20" i="10"/>
  <c r="F24" i="10"/>
  <c r="G18" i="10"/>
  <c r="G86" i="10"/>
  <c r="F86" i="10" s="1"/>
  <c r="F90" i="10"/>
  <c r="J20" i="10"/>
  <c r="J14" i="10" s="1"/>
  <c r="J8" i="10" s="1"/>
  <c r="J18" i="10"/>
  <c r="J12" i="10" s="1"/>
  <c r="K102" i="10"/>
  <c r="K54" i="10" s="1"/>
  <c r="K116" i="10"/>
  <c r="K98" i="10" s="1"/>
  <c r="K50" i="10" s="1"/>
  <c r="I152" i="10"/>
  <c r="I140" i="10" s="1"/>
  <c r="I144" i="10"/>
  <c r="H17" i="10"/>
  <c r="F29" i="10"/>
  <c r="H26" i="10"/>
  <c r="H144" i="10"/>
  <c r="H146" i="10"/>
  <c r="H140" i="10" s="1"/>
  <c r="H116" i="10"/>
  <c r="F116" i="10" s="1"/>
  <c r="F120" i="10"/>
  <c r="G146" i="10"/>
  <c r="F150" i="10"/>
  <c r="G144" i="10"/>
  <c r="F177" i="10"/>
  <c r="G171" i="10"/>
  <c r="G176" i="10"/>
  <c r="F96" i="10"/>
  <c r="G92" i="10"/>
  <c r="F92" i="10" s="1"/>
  <c r="K20" i="10"/>
  <c r="K14" i="10" s="1"/>
  <c r="K8" i="10" s="1"/>
  <c r="K18" i="10"/>
  <c r="K12" i="10" s="1"/>
  <c r="F32" i="10"/>
  <c r="F36" i="10"/>
  <c r="H32" i="10"/>
  <c r="F191" i="10"/>
  <c r="H188" i="10"/>
  <c r="F30" i="10"/>
  <c r="G26" i="10"/>
  <c r="F152" i="10" l="1"/>
  <c r="J278" i="10"/>
  <c r="G170" i="10"/>
  <c r="F176" i="10"/>
  <c r="F17" i="10"/>
  <c r="H11" i="10"/>
  <c r="G14" i="10"/>
  <c r="F20" i="10"/>
  <c r="H98" i="10"/>
  <c r="H50" i="10" s="1"/>
  <c r="I56" i="10"/>
  <c r="I50" i="10" s="1"/>
  <c r="F68" i="10"/>
  <c r="F171" i="10"/>
  <c r="G279" i="10"/>
  <c r="F279" i="10" s="1"/>
  <c r="F146" i="10"/>
  <c r="G140" i="10"/>
  <c r="F140" i="10" s="1"/>
  <c r="F144" i="10"/>
  <c r="I282" i="10"/>
  <c r="K282" i="10"/>
  <c r="F60" i="10"/>
  <c r="G54" i="10"/>
  <c r="F188" i="10"/>
  <c r="G12" i="10"/>
  <c r="F12" i="10" s="1"/>
  <c r="F18" i="10"/>
  <c r="I52" i="10"/>
  <c r="F58" i="10"/>
  <c r="K278" i="10"/>
  <c r="H14" i="10"/>
  <c r="H8" i="10" s="1"/>
  <c r="H278" i="10" s="1"/>
  <c r="G98" i="10"/>
  <c r="F98" i="10" s="1"/>
  <c r="F110" i="10"/>
  <c r="J282" i="10"/>
  <c r="F62" i="10"/>
  <c r="G56" i="10"/>
  <c r="F102" i="10"/>
  <c r="F26" i="10"/>
  <c r="I8" i="10"/>
  <c r="I278" i="10" l="1"/>
  <c r="G50" i="10"/>
  <c r="F50" i="10" s="1"/>
  <c r="F56" i="10"/>
  <c r="I280" i="10"/>
  <c r="F280" i="10" s="1"/>
  <c r="F52" i="10"/>
  <c r="F11" i="10"/>
  <c r="H281" i="10"/>
  <c r="F281" i="10" s="1"/>
  <c r="G282" i="10"/>
  <c r="F282" i="10" s="1"/>
  <c r="F54" i="10"/>
  <c r="G8" i="10"/>
  <c r="F8" i="10" s="1"/>
  <c r="F14" i="10"/>
  <c r="F170" i="10"/>
  <c r="G278" i="10" l="1"/>
  <c r="F278" i="10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<sst xmlns="http://schemas.openxmlformats.org/spreadsheetml/2006/main" count="450" uniqueCount="125">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</sst>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view="pageBreakPreview" zoomScaleNormal="100" zoomScaleSheetLayoutView="100" workbookViewId="0">
      <pane ySplit="6" topLeftCell="A88" activePane="bottomLeft" state="frozen"/>
      <selection pane="bottomLeft" activeCell="D5" sqref="D5:D6"/>
    </sheetView>
  </sheetViews>
  <sheetFormatPr defaultRowHeight="15.75" x14ac:dyDescent="0.2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 x14ac:dyDescent="0.25">
      <c r="G1" s="196" t="s">
        <v>124</v>
      </c>
      <c r="H1" s="196"/>
      <c r="I1" s="196"/>
      <c r="J1" s="196"/>
      <c r="K1" s="196"/>
    </row>
    <row r="2" spans="1:11" ht="68.25" customHeight="1" x14ac:dyDescent="0.25">
      <c r="G2" s="196" t="s">
        <v>118</v>
      </c>
      <c r="H2" s="196"/>
      <c r="I2" s="196"/>
      <c r="J2" s="196"/>
      <c r="K2" s="196"/>
    </row>
    <row r="3" spans="1:11" ht="7.5" customHeight="1" x14ac:dyDescent="0.25">
      <c r="G3" s="35"/>
      <c r="H3" s="35"/>
      <c r="I3" s="35"/>
      <c r="J3" s="35"/>
      <c r="K3" s="35"/>
    </row>
    <row r="4" spans="1:11" ht="35.25" customHeight="1" thickBot="1" x14ac:dyDescent="0.3">
      <c r="A4" s="197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36"/>
    </row>
    <row r="5" spans="1:11" ht="39.75" customHeight="1" thickTop="1" x14ac:dyDescent="0.25">
      <c r="A5" s="199" t="s">
        <v>6</v>
      </c>
      <c r="B5" s="202" t="s">
        <v>15</v>
      </c>
      <c r="C5" s="202" t="s">
        <v>0</v>
      </c>
      <c r="D5" s="201" t="s">
        <v>14</v>
      </c>
      <c r="E5" s="204" t="s">
        <v>7</v>
      </c>
      <c r="F5" s="201" t="s">
        <v>8</v>
      </c>
      <c r="G5" s="202" t="s">
        <v>119</v>
      </c>
      <c r="H5" s="202"/>
      <c r="I5" s="202"/>
      <c r="J5" s="202"/>
      <c r="K5" s="206"/>
    </row>
    <row r="6" spans="1:11" ht="26.25" customHeight="1" thickBot="1" x14ac:dyDescent="0.3">
      <c r="A6" s="200"/>
      <c r="B6" s="203"/>
      <c r="C6" s="203"/>
      <c r="D6" s="190"/>
      <c r="E6" s="205"/>
      <c r="F6" s="190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 x14ac:dyDescent="0.3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 x14ac:dyDescent="0.25">
      <c r="A8" s="112" t="s">
        <v>66</v>
      </c>
      <c r="B8" s="115" t="s">
        <v>65</v>
      </c>
      <c r="C8" s="118" t="s">
        <v>108</v>
      </c>
      <c r="D8" s="121" t="s">
        <v>89</v>
      </c>
      <c r="E8" s="37" t="s">
        <v>1</v>
      </c>
      <c r="F8" s="38">
        <f>SUM(G8:K8)</f>
        <v>1972649.80669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90607.766010000007</v>
      </c>
      <c r="J8" s="40">
        <f t="shared" si="0"/>
        <v>131403.70071999999</v>
      </c>
      <c r="K8" s="41">
        <f t="shared" si="0"/>
        <v>104321.72524</v>
      </c>
    </row>
    <row r="9" spans="1:11" ht="15" x14ac:dyDescent="0.25">
      <c r="A9" s="113"/>
      <c r="B9" s="116"/>
      <c r="C9" s="119"/>
      <c r="D9" s="122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113"/>
      <c r="B10" s="116"/>
      <c r="C10" s="119"/>
      <c r="D10" s="122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 x14ac:dyDescent="0.25">
      <c r="A11" s="113"/>
      <c r="B11" s="116"/>
      <c r="C11" s="119"/>
      <c r="D11" s="122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 x14ac:dyDescent="0.25">
      <c r="A12" s="113"/>
      <c r="B12" s="116"/>
      <c r="C12" s="119"/>
      <c r="D12" s="122"/>
      <c r="E12" s="7" t="s">
        <v>4</v>
      </c>
      <c r="F12" s="42">
        <f t="shared" si="1"/>
        <v>483372.46304999996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73291.74742</v>
      </c>
      <c r="J12" s="10">
        <f t="shared" si="2"/>
        <v>131403.70071999999</v>
      </c>
      <c r="K12" s="27">
        <f t="shared" si="2"/>
        <v>104321.72524</v>
      </c>
    </row>
    <row r="13" spans="1:11" thickBot="1" x14ac:dyDescent="0.3">
      <c r="A13" s="129"/>
      <c r="B13" s="128"/>
      <c r="C13" s="157"/>
      <c r="D13" s="124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 x14ac:dyDescent="0.25">
      <c r="A14" s="125" t="s">
        <v>53</v>
      </c>
      <c r="B14" s="154" t="s">
        <v>58</v>
      </c>
      <c r="C14" s="158" t="s">
        <v>108</v>
      </c>
      <c r="D14" s="151" t="s">
        <v>37</v>
      </c>
      <c r="E14" s="44" t="s">
        <v>1</v>
      </c>
      <c r="F14" s="45">
        <f t="shared" si="1"/>
        <v>488879.04819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71857.091010000004</v>
      </c>
      <c r="J14" s="47">
        <f t="shared" si="3"/>
        <v>131403.70071999999</v>
      </c>
      <c r="K14" s="48">
        <f t="shared" si="3"/>
        <v>104321.72524</v>
      </c>
    </row>
    <row r="15" spans="1:11" ht="15" x14ac:dyDescent="0.25">
      <c r="A15" s="126"/>
      <c r="B15" s="155"/>
      <c r="C15" s="159"/>
      <c r="D15" s="152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 x14ac:dyDescent="0.25">
      <c r="A16" s="126"/>
      <c r="B16" s="155"/>
      <c r="C16" s="159"/>
      <c r="D16" s="152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 x14ac:dyDescent="0.25">
      <c r="A17" s="126"/>
      <c r="B17" s="155"/>
      <c r="C17" s="159"/>
      <c r="D17" s="152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 x14ac:dyDescent="0.25">
      <c r="A18" s="126"/>
      <c r="B18" s="155"/>
      <c r="C18" s="159"/>
      <c r="D18" s="152"/>
      <c r="E18" s="11" t="s">
        <v>4</v>
      </c>
      <c r="F18" s="51">
        <f t="shared" si="1"/>
        <v>462687.90502000001</v>
      </c>
      <c r="G18" s="52">
        <f t="shared" si="4"/>
        <v>48948.35686</v>
      </c>
      <c r="H18" s="53">
        <f t="shared" si="4"/>
        <v>123473.04978</v>
      </c>
      <c r="I18" s="53">
        <f t="shared" si="4"/>
        <v>54541.072419999997</v>
      </c>
      <c r="J18" s="53">
        <f t="shared" si="4"/>
        <v>131403.70071999999</v>
      </c>
      <c r="K18" s="54">
        <f t="shared" si="4"/>
        <v>104321.72524</v>
      </c>
    </row>
    <row r="19" spans="1:11" ht="15" x14ac:dyDescent="0.25">
      <c r="A19" s="127"/>
      <c r="B19" s="156"/>
      <c r="C19" s="160"/>
      <c r="D19" s="153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 x14ac:dyDescent="0.25">
      <c r="A20" s="141" t="s">
        <v>55</v>
      </c>
      <c r="B20" s="144" t="s">
        <v>19</v>
      </c>
      <c r="C20" s="170" t="s">
        <v>108</v>
      </c>
      <c r="D20" s="133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 x14ac:dyDescent="0.25">
      <c r="A21" s="142"/>
      <c r="B21" s="145"/>
      <c r="C21" s="171"/>
      <c r="D21" s="134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 x14ac:dyDescent="0.25">
      <c r="A22" s="142"/>
      <c r="B22" s="145"/>
      <c r="C22" s="171"/>
      <c r="D22" s="134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 x14ac:dyDescent="0.25">
      <c r="A23" s="142"/>
      <c r="B23" s="145"/>
      <c r="C23" s="171"/>
      <c r="D23" s="134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 x14ac:dyDescent="0.25">
      <c r="A24" s="142"/>
      <c r="B24" s="145"/>
      <c r="C24" s="171"/>
      <c r="D24" s="134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 x14ac:dyDescent="0.25">
      <c r="A25" s="143"/>
      <c r="B25" s="146"/>
      <c r="C25" s="185"/>
      <c r="D25" s="150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 x14ac:dyDescent="0.25">
      <c r="A26" s="141" t="s">
        <v>59</v>
      </c>
      <c r="B26" s="144" t="s">
        <v>80</v>
      </c>
      <c r="C26" s="170" t="s">
        <v>108</v>
      </c>
      <c r="D26" s="133" t="s">
        <v>12</v>
      </c>
      <c r="E26" s="50" t="s">
        <v>1</v>
      </c>
      <c r="F26" s="59">
        <f t="shared" si="1"/>
        <v>107338.64429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32638.457979999999</v>
      </c>
      <c r="J26" s="61">
        <f t="shared" si="6"/>
        <v>14434.78</v>
      </c>
      <c r="K26" s="62">
        <f t="shared" si="6"/>
        <v>14434.78</v>
      </c>
    </row>
    <row r="27" spans="1:11" ht="15" customHeight="1" x14ac:dyDescent="0.25">
      <c r="A27" s="142"/>
      <c r="B27" s="145"/>
      <c r="C27" s="171"/>
      <c r="D27" s="134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 x14ac:dyDescent="0.25">
      <c r="A28" s="142"/>
      <c r="B28" s="145"/>
      <c r="C28" s="171"/>
      <c r="D28" s="134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 x14ac:dyDescent="0.25">
      <c r="A29" s="142"/>
      <c r="B29" s="145"/>
      <c r="C29" s="171"/>
      <c r="D29" s="134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 x14ac:dyDescent="0.25">
      <c r="A30" s="142"/>
      <c r="B30" s="145"/>
      <c r="C30" s="171"/>
      <c r="D30" s="134"/>
      <c r="E30" s="15" t="s">
        <v>4</v>
      </c>
      <c r="F30" s="63">
        <f t="shared" si="1"/>
        <v>81147.501120000001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14411.07+911.36939-911.36939+240.13+493.49217+177.74722</f>
        <v>15322.439389999998</v>
      </c>
      <c r="J30" s="65">
        <f>14434.78</f>
        <v>14434.78</v>
      </c>
      <c r="K30" s="66">
        <f>14434.78</f>
        <v>14434.78</v>
      </c>
    </row>
    <row r="31" spans="1:11" ht="19.5" customHeight="1" thickBot="1" x14ac:dyDescent="0.3">
      <c r="A31" s="168"/>
      <c r="B31" s="169"/>
      <c r="C31" s="172"/>
      <c r="D31" s="135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 x14ac:dyDescent="0.25">
      <c r="A32" s="125" t="s">
        <v>54</v>
      </c>
      <c r="B32" s="154" t="s">
        <v>71</v>
      </c>
      <c r="C32" s="158" t="s">
        <v>122</v>
      </c>
      <c r="D32" s="151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 x14ac:dyDescent="0.25">
      <c r="A33" s="126"/>
      <c r="B33" s="155"/>
      <c r="C33" s="159"/>
      <c r="D33" s="152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 x14ac:dyDescent="0.25">
      <c r="A34" s="126"/>
      <c r="B34" s="155"/>
      <c r="C34" s="159"/>
      <c r="D34" s="152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 x14ac:dyDescent="0.25">
      <c r="A35" s="126"/>
      <c r="B35" s="155"/>
      <c r="C35" s="159"/>
      <c r="D35" s="152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 x14ac:dyDescent="0.25">
      <c r="A36" s="126"/>
      <c r="B36" s="155"/>
      <c r="C36" s="159"/>
      <c r="D36" s="152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 x14ac:dyDescent="0.3">
      <c r="A37" s="166"/>
      <c r="B37" s="167"/>
      <c r="C37" s="184"/>
      <c r="D37" s="192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 x14ac:dyDescent="0.25">
      <c r="A38" s="125" t="s">
        <v>79</v>
      </c>
      <c r="B38" s="154" t="s">
        <v>107</v>
      </c>
      <c r="C38" s="136" t="s">
        <v>121</v>
      </c>
      <c r="D38" s="151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 x14ac:dyDescent="0.25">
      <c r="A39" s="126"/>
      <c r="B39" s="155"/>
      <c r="C39" s="137"/>
      <c r="D39" s="152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 x14ac:dyDescent="0.25">
      <c r="A40" s="126"/>
      <c r="B40" s="155"/>
      <c r="C40" s="137"/>
      <c r="D40" s="152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 x14ac:dyDescent="0.25">
      <c r="A41" s="126"/>
      <c r="B41" s="155"/>
      <c r="C41" s="137"/>
      <c r="D41" s="152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 x14ac:dyDescent="0.25">
      <c r="A42" s="126"/>
      <c r="B42" s="155"/>
      <c r="C42" s="137"/>
      <c r="D42" s="152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 x14ac:dyDescent="0.3">
      <c r="A43" s="166"/>
      <c r="B43" s="167"/>
      <c r="C43" s="195"/>
      <c r="D43" s="192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 x14ac:dyDescent="0.25">
      <c r="A44" s="125" t="s">
        <v>87</v>
      </c>
      <c r="B44" s="154" t="s">
        <v>85</v>
      </c>
      <c r="C44" s="136" t="s">
        <v>121</v>
      </c>
      <c r="D44" s="151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 x14ac:dyDescent="0.25">
      <c r="A45" s="126"/>
      <c r="B45" s="155"/>
      <c r="C45" s="137"/>
      <c r="D45" s="152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 x14ac:dyDescent="0.25">
      <c r="A46" s="126"/>
      <c r="B46" s="155"/>
      <c r="C46" s="137"/>
      <c r="D46" s="152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 x14ac:dyDescent="0.25">
      <c r="A47" s="126"/>
      <c r="B47" s="155"/>
      <c r="C47" s="137"/>
      <c r="D47" s="152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 x14ac:dyDescent="0.25">
      <c r="A48" s="126"/>
      <c r="B48" s="155"/>
      <c r="C48" s="137"/>
      <c r="D48" s="152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 x14ac:dyDescent="0.3">
      <c r="A49" s="174"/>
      <c r="B49" s="175"/>
      <c r="C49" s="194"/>
      <c r="D49" s="190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 x14ac:dyDescent="0.25">
      <c r="A50" s="112" t="s">
        <v>67</v>
      </c>
      <c r="B50" s="115" t="s">
        <v>68</v>
      </c>
      <c r="C50" s="118" t="s">
        <v>108</v>
      </c>
      <c r="D50" s="121" t="s">
        <v>37</v>
      </c>
      <c r="E50" s="37" t="s">
        <v>1</v>
      </c>
      <c r="F50" s="87">
        <f t="shared" si="1"/>
        <v>1749361.0450019501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432773.71935000003</v>
      </c>
      <c r="J50" s="89">
        <f t="shared" si="10"/>
        <v>291285.91839999997</v>
      </c>
      <c r="K50" s="90">
        <f t="shared" si="10"/>
        <v>279017.38381000003</v>
      </c>
    </row>
    <row r="51" spans="1:11" ht="15" x14ac:dyDescent="0.25">
      <c r="A51" s="113"/>
      <c r="B51" s="116"/>
      <c r="C51" s="119"/>
      <c r="D51" s="122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 x14ac:dyDescent="0.25">
      <c r="A52" s="113"/>
      <c r="B52" s="116"/>
      <c r="C52" s="119"/>
      <c r="D52" s="122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 x14ac:dyDescent="0.25">
      <c r="A53" s="113"/>
      <c r="B53" s="116"/>
      <c r="C53" s="119"/>
      <c r="D53" s="122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 x14ac:dyDescent="0.25">
      <c r="A54" s="113"/>
      <c r="B54" s="116"/>
      <c r="C54" s="119"/>
      <c r="D54" s="122"/>
      <c r="E54" s="7" t="s">
        <v>4</v>
      </c>
      <c r="F54" s="91">
        <f t="shared" si="1"/>
        <v>1569429.3101419501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390695.45842000004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 x14ac:dyDescent="0.3">
      <c r="A55" s="129"/>
      <c r="B55" s="128"/>
      <c r="C55" s="157"/>
      <c r="D55" s="124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 x14ac:dyDescent="0.25">
      <c r="A56" s="162" t="s">
        <v>20</v>
      </c>
      <c r="B56" s="164" t="s">
        <v>34</v>
      </c>
      <c r="C56" s="182" t="s">
        <v>108</v>
      </c>
      <c r="D56" s="139" t="s">
        <v>37</v>
      </c>
      <c r="E56" s="44" t="s">
        <v>1</v>
      </c>
      <c r="F56" s="75">
        <f t="shared" si="1"/>
        <v>258474.75770999998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51599.021419999983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 x14ac:dyDescent="0.25">
      <c r="A57" s="163"/>
      <c r="B57" s="165"/>
      <c r="C57" s="183"/>
      <c r="D57" s="140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 x14ac:dyDescent="0.25">
      <c r="A58" s="163"/>
      <c r="B58" s="165"/>
      <c r="C58" s="183"/>
      <c r="D58" s="140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 x14ac:dyDescent="0.25">
      <c r="A59" s="163"/>
      <c r="B59" s="165"/>
      <c r="C59" s="183"/>
      <c r="D59" s="140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 x14ac:dyDescent="0.25">
      <c r="A60" s="163"/>
      <c r="B60" s="165"/>
      <c r="C60" s="183"/>
      <c r="D60" s="140"/>
      <c r="E60" s="11" t="s">
        <v>4</v>
      </c>
      <c r="F60" s="51">
        <f t="shared" si="1"/>
        <v>144081.63184999992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9520.7604899999806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 x14ac:dyDescent="0.25">
      <c r="A61" s="163"/>
      <c r="B61" s="165"/>
      <c r="C61" s="183"/>
      <c r="D61" s="140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 x14ac:dyDescent="0.25">
      <c r="A62" s="173" t="s">
        <v>21</v>
      </c>
      <c r="B62" s="181" t="s">
        <v>114</v>
      </c>
      <c r="C62" s="191" t="s">
        <v>108</v>
      </c>
      <c r="D62" s="177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 x14ac:dyDescent="0.25">
      <c r="A63" s="173"/>
      <c r="B63" s="181"/>
      <c r="C63" s="191"/>
      <c r="D63" s="177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 x14ac:dyDescent="0.25">
      <c r="A64" s="173"/>
      <c r="B64" s="181"/>
      <c r="C64" s="191"/>
      <c r="D64" s="177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 x14ac:dyDescent="0.25">
      <c r="A65" s="173"/>
      <c r="B65" s="181"/>
      <c r="C65" s="191"/>
      <c r="D65" s="177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 x14ac:dyDescent="0.25">
      <c r="A66" s="173"/>
      <c r="B66" s="181"/>
      <c r="C66" s="191"/>
      <c r="D66" s="177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 x14ac:dyDescent="0.25">
      <c r="A67" s="173"/>
      <c r="B67" s="181"/>
      <c r="C67" s="191"/>
      <c r="D67" s="177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 x14ac:dyDescent="0.25">
      <c r="A68" s="141" t="s">
        <v>23</v>
      </c>
      <c r="B68" s="144" t="s">
        <v>105</v>
      </c>
      <c r="C68" s="147" t="s">
        <v>120</v>
      </c>
      <c r="D68" s="133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 x14ac:dyDescent="0.25">
      <c r="A69" s="142"/>
      <c r="B69" s="145"/>
      <c r="C69" s="148"/>
      <c r="D69" s="134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 x14ac:dyDescent="0.25">
      <c r="A70" s="142"/>
      <c r="B70" s="145"/>
      <c r="C70" s="148"/>
      <c r="D70" s="134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 x14ac:dyDescent="0.25">
      <c r="A71" s="142"/>
      <c r="B71" s="145"/>
      <c r="C71" s="148"/>
      <c r="D71" s="134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 x14ac:dyDescent="0.25">
      <c r="A72" s="142"/>
      <c r="B72" s="145"/>
      <c r="C72" s="148"/>
      <c r="D72" s="134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 x14ac:dyDescent="0.25">
      <c r="A73" s="143"/>
      <c r="B73" s="146"/>
      <c r="C73" s="149"/>
      <c r="D73" s="150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 x14ac:dyDescent="0.25">
      <c r="A74" s="141" t="s">
        <v>64</v>
      </c>
      <c r="B74" s="144" t="s">
        <v>22</v>
      </c>
      <c r="C74" s="147" t="s">
        <v>122</v>
      </c>
      <c r="D74" s="133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 x14ac:dyDescent="0.25">
      <c r="A75" s="142"/>
      <c r="B75" s="145"/>
      <c r="C75" s="148"/>
      <c r="D75" s="134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 x14ac:dyDescent="0.25">
      <c r="A76" s="142"/>
      <c r="B76" s="145"/>
      <c r="C76" s="148"/>
      <c r="D76" s="134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 x14ac:dyDescent="0.25">
      <c r="A77" s="142"/>
      <c r="B77" s="145"/>
      <c r="C77" s="148"/>
      <c r="D77" s="134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 x14ac:dyDescent="0.25">
      <c r="A78" s="142"/>
      <c r="B78" s="145"/>
      <c r="C78" s="148"/>
      <c r="D78" s="134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 x14ac:dyDescent="0.25">
      <c r="A79" s="143"/>
      <c r="B79" s="146"/>
      <c r="C79" s="149"/>
      <c r="D79" s="150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 x14ac:dyDescent="0.25">
      <c r="A80" s="141" t="s">
        <v>24</v>
      </c>
      <c r="B80" s="144" t="s">
        <v>41</v>
      </c>
      <c r="C80" s="170" t="s">
        <v>108</v>
      </c>
      <c r="D80" s="133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 x14ac:dyDescent="0.25">
      <c r="A81" s="142"/>
      <c r="B81" s="145"/>
      <c r="C81" s="171"/>
      <c r="D81" s="134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 x14ac:dyDescent="0.25">
      <c r="A82" s="142"/>
      <c r="B82" s="145"/>
      <c r="C82" s="171"/>
      <c r="D82" s="134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 x14ac:dyDescent="0.25">
      <c r="A83" s="142"/>
      <c r="B83" s="145"/>
      <c r="C83" s="171"/>
      <c r="D83" s="134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 x14ac:dyDescent="0.25">
      <c r="A84" s="142"/>
      <c r="B84" s="145"/>
      <c r="C84" s="171"/>
      <c r="D84" s="134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 x14ac:dyDescent="0.25">
      <c r="A85" s="143"/>
      <c r="B85" s="146"/>
      <c r="C85" s="185"/>
      <c r="D85" s="150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 x14ac:dyDescent="0.25">
      <c r="A86" s="141" t="s">
        <v>106</v>
      </c>
      <c r="B86" s="144" t="s">
        <v>25</v>
      </c>
      <c r="C86" s="147" t="s">
        <v>122</v>
      </c>
      <c r="D86" s="133" t="s">
        <v>12</v>
      </c>
      <c r="E86" s="50" t="s">
        <v>1</v>
      </c>
      <c r="F86" s="59">
        <f t="shared" si="16"/>
        <v>72077.760719999991</v>
      </c>
      <c r="G86" s="60">
        <f>SUM(G87:G91)</f>
        <v>24226</v>
      </c>
      <c r="H86" s="61">
        <f t="shared" ref="H86:K86" si="19">SUM(H87:H91)</f>
        <v>42765.360719999997</v>
      </c>
      <c r="I86" s="61">
        <f t="shared" si="19"/>
        <v>5086.3999999999996</v>
      </c>
      <c r="J86" s="61">
        <f t="shared" si="19"/>
        <v>0</v>
      </c>
      <c r="K86" s="62">
        <f t="shared" si="19"/>
        <v>0</v>
      </c>
    </row>
    <row r="87" spans="1:11" ht="15" customHeight="1" x14ac:dyDescent="0.25">
      <c r="A87" s="142"/>
      <c r="B87" s="145"/>
      <c r="C87" s="148"/>
      <c r="D87" s="134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 x14ac:dyDescent="0.25">
      <c r="A88" s="142"/>
      <c r="B88" s="145"/>
      <c r="C88" s="148"/>
      <c r="D88" s="134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 x14ac:dyDescent="0.25">
      <c r="A89" s="142"/>
      <c r="B89" s="145" t="s">
        <v>9</v>
      </c>
      <c r="C89" s="148"/>
      <c r="D89" s="134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 x14ac:dyDescent="0.25">
      <c r="A90" s="142"/>
      <c r="B90" s="145"/>
      <c r="C90" s="148"/>
      <c r="D90" s="134"/>
      <c r="E90" s="15" t="s">
        <v>4</v>
      </c>
      <c r="F90" s="63">
        <f t="shared" si="16"/>
        <v>72077.760719999991</v>
      </c>
      <c r="G90" s="64">
        <f>3685+2235+18288+18</f>
        <v>24226</v>
      </c>
      <c r="H90" s="65">
        <v>42765.360719999997</v>
      </c>
      <c r="I90" s="65">
        <v>5086.3999999999996</v>
      </c>
      <c r="J90" s="65">
        <v>0</v>
      </c>
      <c r="K90" s="66">
        <v>0</v>
      </c>
    </row>
    <row r="91" spans="1:11" ht="15" customHeight="1" thickBot="1" x14ac:dyDescent="0.3">
      <c r="A91" s="189"/>
      <c r="B91" s="188"/>
      <c r="C91" s="176"/>
      <c r="D91" s="193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 x14ac:dyDescent="0.25">
      <c r="A92" s="125" t="s">
        <v>56</v>
      </c>
      <c r="B92" s="154" t="s">
        <v>60</v>
      </c>
      <c r="C92" s="158" t="s">
        <v>108</v>
      </c>
      <c r="D92" s="151" t="s">
        <v>37</v>
      </c>
      <c r="E92" s="44" t="s">
        <v>1</v>
      </c>
      <c r="F92" s="75">
        <f t="shared" si="16"/>
        <v>1193782.2920319501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338982.43472000008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 x14ac:dyDescent="0.25">
      <c r="A93" s="126"/>
      <c r="B93" s="155"/>
      <c r="C93" s="159"/>
      <c r="D93" s="152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 x14ac:dyDescent="0.25">
      <c r="A94" s="126"/>
      <c r="B94" s="155"/>
      <c r="C94" s="159"/>
      <c r="D94" s="152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 x14ac:dyDescent="0.25">
      <c r="A95" s="126"/>
      <c r="B95" s="155"/>
      <c r="C95" s="159"/>
      <c r="D95" s="152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 x14ac:dyDescent="0.25">
      <c r="A96" s="126"/>
      <c r="B96" s="155"/>
      <c r="C96" s="159"/>
      <c r="D96" s="152"/>
      <c r="E96" s="11" t="s">
        <v>4</v>
      </c>
      <c r="F96" s="51">
        <f t="shared" si="16"/>
        <v>1193782.2920319501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53">
        <f>296675.3656+40130.8902+10983.39279-8807.21387</f>
        <v>338982.43472000008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 x14ac:dyDescent="0.3">
      <c r="A97" s="166"/>
      <c r="B97" s="167"/>
      <c r="C97" s="184"/>
      <c r="D97" s="192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 x14ac:dyDescent="0.25">
      <c r="A98" s="162" t="s">
        <v>26</v>
      </c>
      <c r="B98" s="164" t="s">
        <v>35</v>
      </c>
      <c r="C98" s="182" t="s">
        <v>108</v>
      </c>
      <c r="D98" s="139" t="s">
        <v>12</v>
      </c>
      <c r="E98" s="44" t="s">
        <v>1</v>
      </c>
      <c r="F98" s="75">
        <f t="shared" si="16"/>
        <v>92904.103039999987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5806.7484599999998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 x14ac:dyDescent="0.25">
      <c r="A99" s="163"/>
      <c r="B99" s="165"/>
      <c r="C99" s="183"/>
      <c r="D99" s="140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 x14ac:dyDescent="0.25">
      <c r="A100" s="163"/>
      <c r="B100" s="165"/>
      <c r="C100" s="183"/>
      <c r="D100" s="140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 x14ac:dyDescent="0.25">
      <c r="A101" s="163"/>
      <c r="B101" s="165"/>
      <c r="C101" s="183"/>
      <c r="D101" s="140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 x14ac:dyDescent="0.25">
      <c r="A102" s="163"/>
      <c r="B102" s="165"/>
      <c r="C102" s="183"/>
      <c r="D102" s="140"/>
      <c r="E102" s="11" t="s">
        <v>4</v>
      </c>
      <c r="F102" s="51">
        <f t="shared" si="16"/>
        <v>27365.494040000001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5806.7484599999998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 x14ac:dyDescent="0.25">
      <c r="A103" s="163"/>
      <c r="B103" s="165"/>
      <c r="C103" s="183"/>
      <c r="D103" s="140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 x14ac:dyDescent="0.25">
      <c r="A104" s="173" t="s">
        <v>61</v>
      </c>
      <c r="B104" s="181" t="s">
        <v>38</v>
      </c>
      <c r="C104" s="147">
        <v>2025</v>
      </c>
      <c r="D104" s="177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 x14ac:dyDescent="0.25">
      <c r="A105" s="173"/>
      <c r="B105" s="181"/>
      <c r="C105" s="148"/>
      <c r="D105" s="177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 x14ac:dyDescent="0.25">
      <c r="A106" s="173"/>
      <c r="B106" s="181"/>
      <c r="C106" s="148"/>
      <c r="D106" s="177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 x14ac:dyDescent="0.25">
      <c r="A107" s="173"/>
      <c r="B107" s="181"/>
      <c r="C107" s="148"/>
      <c r="D107" s="177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 x14ac:dyDescent="0.25">
      <c r="A108" s="173"/>
      <c r="B108" s="181"/>
      <c r="C108" s="148"/>
      <c r="D108" s="177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 x14ac:dyDescent="0.25">
      <c r="A109" s="173"/>
      <c r="B109" s="181"/>
      <c r="C109" s="149"/>
      <c r="D109" s="177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 x14ac:dyDescent="0.25">
      <c r="A110" s="141" t="s">
        <v>62</v>
      </c>
      <c r="B110" s="144" t="s">
        <v>27</v>
      </c>
      <c r="C110" s="147" t="s">
        <v>122</v>
      </c>
      <c r="D110" s="133" t="s">
        <v>12</v>
      </c>
      <c r="E110" s="50" t="s">
        <v>1</v>
      </c>
      <c r="F110" s="59">
        <f t="shared" si="16"/>
        <v>15715.819220000001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4967.0422099999996</v>
      </c>
      <c r="J110" s="61">
        <f t="shared" si="24"/>
        <v>0</v>
      </c>
      <c r="K110" s="62">
        <f t="shared" si="24"/>
        <v>0</v>
      </c>
    </row>
    <row r="111" spans="1:11" ht="15" customHeight="1" x14ac:dyDescent="0.25">
      <c r="A111" s="142"/>
      <c r="B111" s="145"/>
      <c r="C111" s="148"/>
      <c r="D111" s="134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 x14ac:dyDescent="0.25">
      <c r="A112" s="142"/>
      <c r="B112" s="145"/>
      <c r="C112" s="148"/>
      <c r="D112" s="134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 x14ac:dyDescent="0.25">
      <c r="A113" s="142"/>
      <c r="B113" s="145"/>
      <c r="C113" s="148"/>
      <c r="D113" s="134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 x14ac:dyDescent="0.25">
      <c r="A114" s="142"/>
      <c r="B114" s="145"/>
      <c r="C114" s="148"/>
      <c r="D114" s="134"/>
      <c r="E114" s="15" t="s">
        <v>4</v>
      </c>
      <c r="F114" s="63">
        <f t="shared" si="16"/>
        <v>15715.819220000001</v>
      </c>
      <c r="G114" s="64">
        <f>5886.30911+216.65747</f>
        <v>6102.9665800000002</v>
      </c>
      <c r="H114" s="65">
        <f>4645.81043</f>
        <v>4645.8104300000005</v>
      </c>
      <c r="I114" s="65">
        <f>445.5+4521.54221</f>
        <v>4967.0422099999996</v>
      </c>
      <c r="J114" s="65">
        <v>0</v>
      </c>
      <c r="K114" s="66">
        <v>0</v>
      </c>
    </row>
    <row r="115" spans="1:11" ht="15" customHeight="1" x14ac:dyDescent="0.25">
      <c r="A115" s="143"/>
      <c r="B115" s="146"/>
      <c r="C115" s="149"/>
      <c r="D115" s="150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 x14ac:dyDescent="0.25">
      <c r="A116" s="141" t="s">
        <v>28</v>
      </c>
      <c r="B116" s="144" t="s">
        <v>29</v>
      </c>
      <c r="C116" s="170" t="s">
        <v>108</v>
      </c>
      <c r="D116" s="133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 x14ac:dyDescent="0.25">
      <c r="A117" s="142"/>
      <c r="B117" s="145"/>
      <c r="C117" s="171"/>
      <c r="D117" s="134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 x14ac:dyDescent="0.25">
      <c r="A118" s="142"/>
      <c r="B118" s="145"/>
      <c r="C118" s="171"/>
      <c r="D118" s="134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 x14ac:dyDescent="0.25">
      <c r="A119" s="142"/>
      <c r="B119" s="145"/>
      <c r="C119" s="171"/>
      <c r="D119" s="134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 x14ac:dyDescent="0.25">
      <c r="A120" s="142"/>
      <c r="B120" s="145"/>
      <c r="C120" s="171"/>
      <c r="D120" s="134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 x14ac:dyDescent="0.25">
      <c r="A121" s="143"/>
      <c r="B121" s="146"/>
      <c r="C121" s="185"/>
      <c r="D121" s="150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 x14ac:dyDescent="0.25">
      <c r="A122" s="141" t="s">
        <v>115</v>
      </c>
      <c r="B122" s="144" t="s">
        <v>101</v>
      </c>
      <c r="C122" s="147">
        <v>2021</v>
      </c>
      <c r="D122" s="133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 x14ac:dyDescent="0.25">
      <c r="A123" s="142"/>
      <c r="B123" s="145"/>
      <c r="C123" s="148"/>
      <c r="D123" s="134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 x14ac:dyDescent="0.25">
      <c r="A124" s="142"/>
      <c r="B124" s="145"/>
      <c r="C124" s="148"/>
      <c r="D124" s="134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 x14ac:dyDescent="0.25">
      <c r="A125" s="142"/>
      <c r="B125" s="145"/>
      <c r="C125" s="148"/>
      <c r="D125" s="134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 x14ac:dyDescent="0.25">
      <c r="A126" s="142"/>
      <c r="B126" s="145"/>
      <c r="C126" s="148"/>
      <c r="D126" s="134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 x14ac:dyDescent="0.3">
      <c r="A127" s="189"/>
      <c r="B127" s="188"/>
      <c r="C127" s="176"/>
      <c r="D127" s="193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 x14ac:dyDescent="0.25">
      <c r="A128" s="125" t="s">
        <v>30</v>
      </c>
      <c r="B128" s="154" t="s">
        <v>31</v>
      </c>
      <c r="C128" s="158" t="s">
        <v>108</v>
      </c>
      <c r="D128" s="151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 x14ac:dyDescent="0.25">
      <c r="A129" s="126"/>
      <c r="B129" s="155"/>
      <c r="C129" s="159"/>
      <c r="D129" s="152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 x14ac:dyDescent="0.25">
      <c r="A130" s="126"/>
      <c r="B130" s="155"/>
      <c r="C130" s="159"/>
      <c r="D130" s="152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 x14ac:dyDescent="0.25">
      <c r="A131" s="126"/>
      <c r="B131" s="155"/>
      <c r="C131" s="159"/>
      <c r="D131" s="152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 x14ac:dyDescent="0.25">
      <c r="A132" s="126"/>
      <c r="B132" s="155"/>
      <c r="C132" s="159"/>
      <c r="D132" s="152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 x14ac:dyDescent="0.3">
      <c r="A133" s="174"/>
      <c r="B133" s="175"/>
      <c r="C133" s="178"/>
      <c r="D133" s="190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 x14ac:dyDescent="0.25">
      <c r="A134" s="112" t="s">
        <v>17</v>
      </c>
      <c r="B134" s="115" t="s">
        <v>39</v>
      </c>
      <c r="C134" s="118" t="s">
        <v>108</v>
      </c>
      <c r="D134" s="121" t="s">
        <v>12</v>
      </c>
      <c r="E134" s="37" t="s">
        <v>1</v>
      </c>
      <c r="F134" s="87">
        <f t="shared" si="16"/>
        <v>80991.058610000007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16269.22256</v>
      </c>
      <c r="J134" s="89">
        <f t="shared" si="28"/>
        <v>17653.095000000001</v>
      </c>
      <c r="K134" s="90">
        <f t="shared" si="28"/>
        <v>17659.161</v>
      </c>
    </row>
    <row r="135" spans="1:11" ht="15" x14ac:dyDescent="0.25">
      <c r="A135" s="113"/>
      <c r="B135" s="116"/>
      <c r="C135" s="119"/>
      <c r="D135" s="122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 x14ac:dyDescent="0.25">
      <c r="A136" s="113"/>
      <c r="B136" s="116"/>
      <c r="C136" s="119"/>
      <c r="D136" s="122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 x14ac:dyDescent="0.25">
      <c r="A137" s="113"/>
      <c r="B137" s="116"/>
      <c r="C137" s="119"/>
      <c r="D137" s="122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 x14ac:dyDescent="0.25">
      <c r="A138" s="113"/>
      <c r="B138" s="116"/>
      <c r="C138" s="119"/>
      <c r="D138" s="122"/>
      <c r="E138" s="7" t="s">
        <v>4</v>
      </c>
      <c r="F138" s="91">
        <f t="shared" si="29"/>
        <v>80991.058610000007</v>
      </c>
      <c r="G138" s="92">
        <f>15950.89222</f>
        <v>15950.89222</v>
      </c>
      <c r="H138" s="93">
        <f>15601.928-2143.24017</f>
        <v>13458.687829999999</v>
      </c>
      <c r="I138" s="93">
        <f>16965.574-696.35144</f>
        <v>16269.22256</v>
      </c>
      <c r="J138" s="93">
        <f>17653.095</f>
        <v>17653.095000000001</v>
      </c>
      <c r="K138" s="94">
        <f>17659.161</f>
        <v>17659.161</v>
      </c>
    </row>
    <row r="139" spans="1:11" ht="21" customHeight="1" thickBot="1" x14ac:dyDescent="0.3">
      <c r="A139" s="114"/>
      <c r="B139" s="117"/>
      <c r="C139" s="120"/>
      <c r="D139" s="123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 x14ac:dyDescent="0.25">
      <c r="A140" s="112" t="s">
        <v>16</v>
      </c>
      <c r="B140" s="115" t="s">
        <v>33</v>
      </c>
      <c r="C140" s="118" t="s">
        <v>108</v>
      </c>
      <c r="D140" s="121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 x14ac:dyDescent="0.25">
      <c r="A141" s="113"/>
      <c r="B141" s="116"/>
      <c r="C141" s="119"/>
      <c r="D141" s="122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 x14ac:dyDescent="0.25">
      <c r="A142" s="113"/>
      <c r="B142" s="116"/>
      <c r="C142" s="119"/>
      <c r="D142" s="122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 x14ac:dyDescent="0.25">
      <c r="A143" s="113"/>
      <c r="B143" s="116"/>
      <c r="C143" s="119"/>
      <c r="D143" s="122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 x14ac:dyDescent="0.25">
      <c r="A144" s="113"/>
      <c r="B144" s="116"/>
      <c r="C144" s="119"/>
      <c r="D144" s="122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 x14ac:dyDescent="0.3">
      <c r="A145" s="129"/>
      <c r="B145" s="128"/>
      <c r="C145" s="157"/>
      <c r="D145" s="124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 x14ac:dyDescent="0.25">
      <c r="A146" s="125" t="s">
        <v>32</v>
      </c>
      <c r="B146" s="154" t="s">
        <v>11</v>
      </c>
      <c r="C146" s="158" t="s">
        <v>108</v>
      </c>
      <c r="D146" s="151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 x14ac:dyDescent="0.25">
      <c r="A147" s="126"/>
      <c r="B147" s="155"/>
      <c r="C147" s="159"/>
      <c r="D147" s="152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 x14ac:dyDescent="0.25">
      <c r="A148" s="126"/>
      <c r="B148" s="155"/>
      <c r="C148" s="159"/>
      <c r="D148" s="152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 x14ac:dyDescent="0.25">
      <c r="A149" s="126"/>
      <c r="B149" s="155"/>
      <c r="C149" s="159"/>
      <c r="D149" s="152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 x14ac:dyDescent="0.25">
      <c r="A150" s="126"/>
      <c r="B150" s="155"/>
      <c r="C150" s="159"/>
      <c r="D150" s="152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 x14ac:dyDescent="0.3">
      <c r="A151" s="166"/>
      <c r="B151" s="167"/>
      <c r="C151" s="184"/>
      <c r="D151" s="192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 x14ac:dyDescent="0.25">
      <c r="A152" s="125" t="s">
        <v>13</v>
      </c>
      <c r="B152" s="154" t="s">
        <v>10</v>
      </c>
      <c r="C152" s="158" t="s">
        <v>108</v>
      </c>
      <c r="D152" s="151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 x14ac:dyDescent="0.25">
      <c r="A153" s="126"/>
      <c r="B153" s="155"/>
      <c r="C153" s="159"/>
      <c r="D153" s="152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 x14ac:dyDescent="0.25">
      <c r="A154" s="126"/>
      <c r="B154" s="155"/>
      <c r="C154" s="159"/>
      <c r="D154" s="152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 x14ac:dyDescent="0.25">
      <c r="A155" s="126"/>
      <c r="B155" s="155"/>
      <c r="C155" s="159"/>
      <c r="D155" s="152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 x14ac:dyDescent="0.25">
      <c r="A156" s="126"/>
      <c r="B156" s="155"/>
      <c r="C156" s="159"/>
      <c r="D156" s="152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 x14ac:dyDescent="0.3">
      <c r="A157" s="174"/>
      <c r="B157" s="175"/>
      <c r="C157" s="178"/>
      <c r="D157" s="190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 x14ac:dyDescent="0.25">
      <c r="A158" s="112" t="s">
        <v>36</v>
      </c>
      <c r="B158" s="115" t="s">
        <v>69</v>
      </c>
      <c r="C158" s="130"/>
      <c r="D158" s="121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 x14ac:dyDescent="0.25">
      <c r="A159" s="113"/>
      <c r="B159" s="116"/>
      <c r="C159" s="131"/>
      <c r="D159" s="122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 x14ac:dyDescent="0.25">
      <c r="A160" s="113"/>
      <c r="B160" s="116"/>
      <c r="C160" s="131"/>
      <c r="D160" s="122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 x14ac:dyDescent="0.25">
      <c r="A161" s="113"/>
      <c r="B161" s="116"/>
      <c r="C161" s="131"/>
      <c r="D161" s="122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 x14ac:dyDescent="0.25">
      <c r="A162" s="113"/>
      <c r="B162" s="116"/>
      <c r="C162" s="131"/>
      <c r="D162" s="122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 x14ac:dyDescent="0.3">
      <c r="A163" s="129"/>
      <c r="B163" s="128"/>
      <c r="C163" s="132"/>
      <c r="D163" s="124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 x14ac:dyDescent="0.25">
      <c r="A164" s="125" t="s">
        <v>90</v>
      </c>
      <c r="B164" s="154" t="s">
        <v>72</v>
      </c>
      <c r="C164" s="136"/>
      <c r="D164" s="151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 x14ac:dyDescent="0.25">
      <c r="A165" s="126"/>
      <c r="B165" s="155"/>
      <c r="C165" s="137"/>
      <c r="D165" s="152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 x14ac:dyDescent="0.25">
      <c r="A166" s="126"/>
      <c r="B166" s="155"/>
      <c r="C166" s="137"/>
      <c r="D166" s="152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 x14ac:dyDescent="0.25">
      <c r="A167" s="126"/>
      <c r="B167" s="155"/>
      <c r="C167" s="137"/>
      <c r="D167" s="152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 x14ac:dyDescent="0.25">
      <c r="A168" s="126"/>
      <c r="B168" s="155"/>
      <c r="C168" s="137"/>
      <c r="D168" s="152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 x14ac:dyDescent="0.3">
      <c r="A169" s="174"/>
      <c r="B169" s="175"/>
      <c r="C169" s="194"/>
      <c r="D169" s="190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 x14ac:dyDescent="0.25">
      <c r="A170" s="112" t="s">
        <v>18</v>
      </c>
      <c r="B170" s="115" t="s">
        <v>40</v>
      </c>
      <c r="C170" s="118" t="s">
        <v>108</v>
      </c>
      <c r="D170" s="121" t="s">
        <v>12</v>
      </c>
      <c r="E170" s="37" t="s">
        <v>1</v>
      </c>
      <c r="F170" s="87">
        <f t="shared" si="29"/>
        <v>113631.69270000001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38322.273000000001</v>
      </c>
      <c r="J170" s="89">
        <f t="shared" si="37"/>
        <v>12161.331</v>
      </c>
      <c r="K170" s="90">
        <f t="shared" si="37"/>
        <v>14032.305</v>
      </c>
    </row>
    <row r="171" spans="1:11" ht="15" x14ac:dyDescent="0.25">
      <c r="A171" s="113"/>
      <c r="B171" s="116"/>
      <c r="C171" s="119"/>
      <c r="D171" s="122"/>
      <c r="E171" s="7" t="s">
        <v>2</v>
      </c>
      <c r="F171" s="91">
        <f t="shared" si="29"/>
        <v>110149.87350000002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38322.273000000001</v>
      </c>
      <c r="J171" s="93">
        <f t="shared" si="38"/>
        <v>12161.331</v>
      </c>
      <c r="K171" s="94">
        <f t="shared" si="38"/>
        <v>14032.305</v>
      </c>
    </row>
    <row r="172" spans="1:11" ht="15" x14ac:dyDescent="0.25">
      <c r="A172" s="113"/>
      <c r="B172" s="116"/>
      <c r="C172" s="119"/>
      <c r="D172" s="122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 x14ac:dyDescent="0.25">
      <c r="A173" s="113"/>
      <c r="B173" s="116"/>
      <c r="C173" s="119"/>
      <c r="D173" s="122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 x14ac:dyDescent="0.25">
      <c r="A174" s="113"/>
      <c r="B174" s="116"/>
      <c r="C174" s="119"/>
      <c r="D174" s="122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 x14ac:dyDescent="0.3">
      <c r="A175" s="129"/>
      <c r="B175" s="128"/>
      <c r="C175" s="157"/>
      <c r="D175" s="124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 x14ac:dyDescent="0.25">
      <c r="A176" s="125" t="s">
        <v>77</v>
      </c>
      <c r="B176" s="154" t="s">
        <v>40</v>
      </c>
      <c r="C176" s="158" t="s">
        <v>108</v>
      </c>
      <c r="D176" s="151" t="s">
        <v>12</v>
      </c>
      <c r="E176" s="44" t="s">
        <v>1</v>
      </c>
      <c r="F176" s="75">
        <f t="shared" si="29"/>
        <v>105644.64750000001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38322.273000000001</v>
      </c>
      <c r="J176" s="77">
        <f t="shared" si="39"/>
        <v>12161.331</v>
      </c>
      <c r="K176" s="78">
        <f t="shared" si="39"/>
        <v>12161.331</v>
      </c>
    </row>
    <row r="177" spans="1:11" ht="15" customHeight="1" x14ac:dyDescent="0.25">
      <c r="A177" s="126"/>
      <c r="B177" s="155"/>
      <c r="C177" s="159"/>
      <c r="D177" s="152"/>
      <c r="E177" s="11" t="s">
        <v>2</v>
      </c>
      <c r="F177" s="51">
        <f t="shared" si="29"/>
        <v>105644.64750000001</v>
      </c>
      <c r="G177" s="52">
        <f>11296.3605+5164.128+2904.822</f>
        <v>19365.3105</v>
      </c>
      <c r="H177" s="53">
        <v>23634.401999999998</v>
      </c>
      <c r="I177" s="53">
        <f>12161.331+26160.942</f>
        <v>38322.273000000001</v>
      </c>
      <c r="J177" s="53">
        <v>12161.331</v>
      </c>
      <c r="K177" s="54">
        <v>12161.331</v>
      </c>
    </row>
    <row r="178" spans="1:11" ht="15" customHeight="1" x14ac:dyDescent="0.25">
      <c r="A178" s="126"/>
      <c r="B178" s="155"/>
      <c r="C178" s="159"/>
      <c r="D178" s="152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 x14ac:dyDescent="0.25">
      <c r="A179" s="126"/>
      <c r="B179" s="155"/>
      <c r="C179" s="159"/>
      <c r="D179" s="152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 x14ac:dyDescent="0.25">
      <c r="A180" s="126"/>
      <c r="B180" s="155"/>
      <c r="C180" s="159"/>
      <c r="D180" s="152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 x14ac:dyDescent="0.3">
      <c r="A181" s="166"/>
      <c r="B181" s="167"/>
      <c r="C181" s="184"/>
      <c r="D181" s="192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 x14ac:dyDescent="0.25">
      <c r="A182" s="125" t="s">
        <v>100</v>
      </c>
      <c r="B182" s="154" t="s">
        <v>78</v>
      </c>
      <c r="C182" s="136" t="s">
        <v>123</v>
      </c>
      <c r="D182" s="151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 x14ac:dyDescent="0.25">
      <c r="A183" s="126"/>
      <c r="B183" s="155"/>
      <c r="C183" s="137"/>
      <c r="D183" s="152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 x14ac:dyDescent="0.25">
      <c r="A184" s="126"/>
      <c r="B184" s="155"/>
      <c r="C184" s="137"/>
      <c r="D184" s="152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 x14ac:dyDescent="0.25">
      <c r="A185" s="126"/>
      <c r="B185" s="155"/>
      <c r="C185" s="137"/>
      <c r="D185" s="152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 x14ac:dyDescent="0.25">
      <c r="A186" s="126"/>
      <c r="B186" s="155"/>
      <c r="C186" s="137"/>
      <c r="D186" s="152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 x14ac:dyDescent="0.3">
      <c r="A187" s="174"/>
      <c r="B187" s="175"/>
      <c r="C187" s="194"/>
      <c r="D187" s="190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 x14ac:dyDescent="0.25">
      <c r="A188" s="112">
        <v>7</v>
      </c>
      <c r="B188" s="115" t="s">
        <v>84</v>
      </c>
      <c r="C188" s="118" t="s">
        <v>121</v>
      </c>
      <c r="D188" s="121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 x14ac:dyDescent="0.25">
      <c r="A189" s="113"/>
      <c r="B189" s="116"/>
      <c r="C189" s="119"/>
      <c r="D189" s="122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 x14ac:dyDescent="0.25">
      <c r="A190" s="113"/>
      <c r="B190" s="116"/>
      <c r="C190" s="119"/>
      <c r="D190" s="122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 x14ac:dyDescent="0.25">
      <c r="A191" s="113"/>
      <c r="B191" s="116"/>
      <c r="C191" s="119"/>
      <c r="D191" s="122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 x14ac:dyDescent="0.25">
      <c r="A192" s="113"/>
      <c r="B192" s="116"/>
      <c r="C192" s="119"/>
      <c r="D192" s="122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 x14ac:dyDescent="0.3">
      <c r="A193" s="114"/>
      <c r="B193" s="117"/>
      <c r="C193" s="120"/>
      <c r="D193" s="123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 x14ac:dyDescent="0.25">
      <c r="A194" s="112" t="s">
        <v>91</v>
      </c>
      <c r="B194" s="115" t="s">
        <v>52</v>
      </c>
      <c r="C194" s="130">
        <v>2025</v>
      </c>
      <c r="D194" s="121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 x14ac:dyDescent="0.25">
      <c r="A195" s="113"/>
      <c r="B195" s="116"/>
      <c r="C195" s="131"/>
      <c r="D195" s="122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 x14ac:dyDescent="0.25">
      <c r="A196" s="113"/>
      <c r="B196" s="116"/>
      <c r="C196" s="131"/>
      <c r="D196" s="122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 x14ac:dyDescent="0.25">
      <c r="A197" s="113"/>
      <c r="B197" s="116"/>
      <c r="C197" s="131"/>
      <c r="D197" s="122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 x14ac:dyDescent="0.25">
      <c r="A198" s="113"/>
      <c r="B198" s="116"/>
      <c r="C198" s="131"/>
      <c r="D198" s="122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 x14ac:dyDescent="0.3">
      <c r="A199" s="129"/>
      <c r="B199" s="128"/>
      <c r="C199" s="132"/>
      <c r="D199" s="124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 x14ac:dyDescent="0.25">
      <c r="A200" s="162" t="s">
        <v>92</v>
      </c>
      <c r="B200" s="164" t="s">
        <v>51</v>
      </c>
      <c r="C200" s="136"/>
      <c r="D200" s="139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 x14ac:dyDescent="0.25">
      <c r="A201" s="163"/>
      <c r="B201" s="165"/>
      <c r="C201" s="137"/>
      <c r="D201" s="140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 x14ac:dyDescent="0.25">
      <c r="A202" s="163"/>
      <c r="B202" s="165"/>
      <c r="C202" s="137"/>
      <c r="D202" s="140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 x14ac:dyDescent="0.25">
      <c r="A203" s="163"/>
      <c r="B203" s="165"/>
      <c r="C203" s="137"/>
      <c r="D203" s="140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 x14ac:dyDescent="0.25">
      <c r="A204" s="163"/>
      <c r="B204" s="165"/>
      <c r="C204" s="137"/>
      <c r="D204" s="140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 x14ac:dyDescent="0.25">
      <c r="A205" s="163"/>
      <c r="B205" s="165"/>
      <c r="C205" s="138"/>
      <c r="D205" s="140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 x14ac:dyDescent="0.25">
      <c r="A206" s="173" t="s">
        <v>93</v>
      </c>
      <c r="B206" s="181" t="s">
        <v>46</v>
      </c>
      <c r="C206" s="147"/>
      <c r="D206" s="177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 x14ac:dyDescent="0.25">
      <c r="A207" s="173"/>
      <c r="B207" s="181"/>
      <c r="C207" s="148"/>
      <c r="D207" s="177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 x14ac:dyDescent="0.25">
      <c r="A208" s="173"/>
      <c r="B208" s="181"/>
      <c r="C208" s="148"/>
      <c r="D208" s="177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 x14ac:dyDescent="0.25">
      <c r="A209" s="173"/>
      <c r="B209" s="181"/>
      <c r="C209" s="148"/>
      <c r="D209" s="177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 x14ac:dyDescent="0.25">
      <c r="A210" s="173"/>
      <c r="B210" s="181"/>
      <c r="C210" s="148"/>
      <c r="D210" s="177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 x14ac:dyDescent="0.25">
      <c r="A211" s="173"/>
      <c r="B211" s="181"/>
      <c r="C211" s="149"/>
      <c r="D211" s="177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 x14ac:dyDescent="0.25">
      <c r="A212" s="141" t="s">
        <v>94</v>
      </c>
      <c r="B212" s="144" t="s">
        <v>47</v>
      </c>
      <c r="C212" s="147"/>
      <c r="D212" s="133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 x14ac:dyDescent="0.25">
      <c r="A213" s="142"/>
      <c r="B213" s="145"/>
      <c r="C213" s="148"/>
      <c r="D213" s="134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 x14ac:dyDescent="0.25">
      <c r="A214" s="142"/>
      <c r="B214" s="145"/>
      <c r="C214" s="148"/>
      <c r="D214" s="134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 x14ac:dyDescent="0.25">
      <c r="A215" s="142"/>
      <c r="B215" s="145"/>
      <c r="C215" s="148"/>
      <c r="D215" s="134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 x14ac:dyDescent="0.25">
      <c r="A216" s="142"/>
      <c r="B216" s="145"/>
      <c r="C216" s="148"/>
      <c r="D216" s="134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 x14ac:dyDescent="0.25">
      <c r="A217" s="143"/>
      <c r="B217" s="146"/>
      <c r="C217" s="149"/>
      <c r="D217" s="150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 x14ac:dyDescent="0.25">
      <c r="A218" s="141" t="s">
        <v>95</v>
      </c>
      <c r="B218" s="144" t="s">
        <v>48</v>
      </c>
      <c r="C218" s="170"/>
      <c r="D218" s="133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 x14ac:dyDescent="0.25">
      <c r="A219" s="142"/>
      <c r="B219" s="145"/>
      <c r="C219" s="171"/>
      <c r="D219" s="134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 x14ac:dyDescent="0.25">
      <c r="A220" s="142"/>
      <c r="B220" s="145"/>
      <c r="C220" s="171"/>
      <c r="D220" s="134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 x14ac:dyDescent="0.25">
      <c r="A221" s="142"/>
      <c r="B221" s="145"/>
      <c r="C221" s="171"/>
      <c r="D221" s="134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 x14ac:dyDescent="0.25">
      <c r="A222" s="142"/>
      <c r="B222" s="145"/>
      <c r="C222" s="171"/>
      <c r="D222" s="134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 x14ac:dyDescent="0.3">
      <c r="A223" s="168"/>
      <c r="B223" s="169"/>
      <c r="C223" s="172"/>
      <c r="D223" s="135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 x14ac:dyDescent="0.25">
      <c r="A224" s="125" t="s">
        <v>96</v>
      </c>
      <c r="B224" s="154" t="s">
        <v>70</v>
      </c>
      <c r="C224" s="158"/>
      <c r="D224" s="151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 x14ac:dyDescent="0.25">
      <c r="A225" s="126"/>
      <c r="B225" s="155"/>
      <c r="C225" s="159"/>
      <c r="D225" s="152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 x14ac:dyDescent="0.25">
      <c r="A226" s="126"/>
      <c r="B226" s="155"/>
      <c r="C226" s="159"/>
      <c r="D226" s="152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 x14ac:dyDescent="0.25">
      <c r="A227" s="126"/>
      <c r="B227" s="155"/>
      <c r="C227" s="159"/>
      <c r="D227" s="152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 x14ac:dyDescent="0.25">
      <c r="A228" s="126"/>
      <c r="B228" s="155"/>
      <c r="C228" s="159"/>
      <c r="D228" s="152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 x14ac:dyDescent="0.25">
      <c r="A229" s="127"/>
      <c r="B229" s="156"/>
      <c r="C229" s="160"/>
      <c r="D229" s="153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 x14ac:dyDescent="0.25">
      <c r="A230" s="141" t="s">
        <v>97</v>
      </c>
      <c r="B230" s="144" t="s">
        <v>42</v>
      </c>
      <c r="C230" s="147"/>
      <c r="D230" s="133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 x14ac:dyDescent="0.25">
      <c r="A231" s="142"/>
      <c r="B231" s="145"/>
      <c r="C231" s="148"/>
      <c r="D231" s="134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 x14ac:dyDescent="0.25">
      <c r="A232" s="142"/>
      <c r="B232" s="145"/>
      <c r="C232" s="148"/>
      <c r="D232" s="134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 x14ac:dyDescent="0.25">
      <c r="A233" s="142"/>
      <c r="B233" s="145"/>
      <c r="C233" s="148"/>
      <c r="D233" s="134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 x14ac:dyDescent="0.25">
      <c r="A234" s="142"/>
      <c r="B234" s="145"/>
      <c r="C234" s="148"/>
      <c r="D234" s="134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 x14ac:dyDescent="0.25">
      <c r="A235" s="143"/>
      <c r="B235" s="146"/>
      <c r="C235" s="149"/>
      <c r="D235" s="150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 x14ac:dyDescent="0.25">
      <c r="A236" s="141" t="s">
        <v>98</v>
      </c>
      <c r="B236" s="144" t="s">
        <v>44</v>
      </c>
      <c r="C236" s="147"/>
      <c r="D236" s="133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 x14ac:dyDescent="0.25">
      <c r="A237" s="142"/>
      <c r="B237" s="145"/>
      <c r="C237" s="148"/>
      <c r="D237" s="134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 x14ac:dyDescent="0.25">
      <c r="A238" s="142"/>
      <c r="B238" s="145"/>
      <c r="C238" s="148"/>
      <c r="D238" s="134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 x14ac:dyDescent="0.25">
      <c r="A239" s="142"/>
      <c r="B239" s="145"/>
      <c r="C239" s="148"/>
      <c r="D239" s="134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 x14ac:dyDescent="0.25">
      <c r="A240" s="142"/>
      <c r="B240" s="145"/>
      <c r="C240" s="148"/>
      <c r="D240" s="134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 x14ac:dyDescent="0.3">
      <c r="A241" s="168"/>
      <c r="B241" s="169"/>
      <c r="C241" s="176"/>
      <c r="D241" s="135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 x14ac:dyDescent="0.25">
      <c r="A242" s="125" t="s">
        <v>109</v>
      </c>
      <c r="B242" s="154" t="s">
        <v>110</v>
      </c>
      <c r="C242" s="136">
        <v>2025</v>
      </c>
      <c r="D242" s="151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 x14ac:dyDescent="0.25">
      <c r="A243" s="126"/>
      <c r="B243" s="155"/>
      <c r="C243" s="137"/>
      <c r="D243" s="152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 x14ac:dyDescent="0.25">
      <c r="A244" s="126"/>
      <c r="B244" s="155"/>
      <c r="C244" s="137"/>
      <c r="D244" s="152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 x14ac:dyDescent="0.25">
      <c r="A245" s="126"/>
      <c r="B245" s="155"/>
      <c r="C245" s="137"/>
      <c r="D245" s="152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 x14ac:dyDescent="0.25">
      <c r="A246" s="126"/>
      <c r="B246" s="155"/>
      <c r="C246" s="137"/>
      <c r="D246" s="152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 x14ac:dyDescent="0.25">
      <c r="A247" s="127"/>
      <c r="B247" s="156"/>
      <c r="C247" s="138"/>
      <c r="D247" s="153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 x14ac:dyDescent="0.25">
      <c r="A248" s="141" t="s">
        <v>111</v>
      </c>
      <c r="B248" s="144" t="s">
        <v>101</v>
      </c>
      <c r="C248" s="147">
        <v>2025</v>
      </c>
      <c r="D248" s="133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 x14ac:dyDescent="0.25">
      <c r="A249" s="142"/>
      <c r="B249" s="145"/>
      <c r="C249" s="148"/>
      <c r="D249" s="134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 x14ac:dyDescent="0.25">
      <c r="A250" s="142"/>
      <c r="B250" s="145"/>
      <c r="C250" s="148"/>
      <c r="D250" s="134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 x14ac:dyDescent="0.25">
      <c r="A251" s="142"/>
      <c r="B251" s="145"/>
      <c r="C251" s="148"/>
      <c r="D251" s="134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 x14ac:dyDescent="0.25">
      <c r="A252" s="142"/>
      <c r="B252" s="145"/>
      <c r="C252" s="148"/>
      <c r="D252" s="134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 x14ac:dyDescent="0.3">
      <c r="A253" s="143"/>
      <c r="B253" s="146"/>
      <c r="C253" s="149"/>
      <c r="D253" s="150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 x14ac:dyDescent="0.3">
      <c r="A254" s="141" t="s">
        <v>112</v>
      </c>
      <c r="B254" s="144" t="s">
        <v>113</v>
      </c>
      <c r="C254" s="147" t="s">
        <v>108</v>
      </c>
      <c r="D254" s="133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 x14ac:dyDescent="0.3">
      <c r="A255" s="142"/>
      <c r="B255" s="145"/>
      <c r="C255" s="148"/>
      <c r="D255" s="134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 x14ac:dyDescent="0.3">
      <c r="A256" s="142"/>
      <c r="B256" s="145"/>
      <c r="C256" s="148"/>
      <c r="D256" s="134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 x14ac:dyDescent="0.3">
      <c r="A257" s="142"/>
      <c r="B257" s="145"/>
      <c r="C257" s="148"/>
      <c r="D257" s="134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 x14ac:dyDescent="0.3">
      <c r="A258" s="142"/>
      <c r="B258" s="145"/>
      <c r="C258" s="148"/>
      <c r="D258" s="134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 x14ac:dyDescent="0.3">
      <c r="A259" s="179"/>
      <c r="B259" s="180"/>
      <c r="C259" s="186"/>
      <c r="D259" s="161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 x14ac:dyDescent="0.25">
      <c r="A260" s="112" t="s">
        <v>81</v>
      </c>
      <c r="B260" s="115" t="s">
        <v>88</v>
      </c>
      <c r="C260" s="118"/>
      <c r="D260" s="121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 x14ac:dyDescent="0.25">
      <c r="A261" s="113"/>
      <c r="B261" s="116"/>
      <c r="C261" s="119"/>
      <c r="D261" s="122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 x14ac:dyDescent="0.25">
      <c r="A262" s="113"/>
      <c r="B262" s="116"/>
      <c r="C262" s="119"/>
      <c r="D262" s="122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 x14ac:dyDescent="0.25">
      <c r="A263" s="113"/>
      <c r="B263" s="116"/>
      <c r="C263" s="119"/>
      <c r="D263" s="122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 x14ac:dyDescent="0.25">
      <c r="A264" s="113"/>
      <c r="B264" s="116"/>
      <c r="C264" s="119"/>
      <c r="D264" s="122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 x14ac:dyDescent="0.3">
      <c r="A265" s="129"/>
      <c r="B265" s="128"/>
      <c r="C265" s="157"/>
      <c r="D265" s="124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 x14ac:dyDescent="0.25">
      <c r="A266" s="125" t="s">
        <v>82</v>
      </c>
      <c r="B266" s="154" t="s">
        <v>116</v>
      </c>
      <c r="C266" s="158"/>
      <c r="D266" s="151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 x14ac:dyDescent="0.25">
      <c r="A267" s="126"/>
      <c r="B267" s="155"/>
      <c r="C267" s="159"/>
      <c r="D267" s="152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 x14ac:dyDescent="0.25">
      <c r="A268" s="126"/>
      <c r="B268" s="155"/>
      <c r="C268" s="159"/>
      <c r="D268" s="152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 x14ac:dyDescent="0.25">
      <c r="A269" s="126"/>
      <c r="B269" s="155"/>
      <c r="C269" s="159"/>
      <c r="D269" s="152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 x14ac:dyDescent="0.25">
      <c r="A270" s="126"/>
      <c r="B270" s="155"/>
      <c r="C270" s="159"/>
      <c r="D270" s="152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 x14ac:dyDescent="0.25">
      <c r="A271" s="127"/>
      <c r="B271" s="156"/>
      <c r="C271" s="160"/>
      <c r="D271" s="153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 x14ac:dyDescent="0.25">
      <c r="A272" s="141" t="s">
        <v>83</v>
      </c>
      <c r="B272" s="144" t="s">
        <v>117</v>
      </c>
      <c r="C272" s="170"/>
      <c r="D272" s="133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 x14ac:dyDescent="0.25">
      <c r="A273" s="142"/>
      <c r="B273" s="145"/>
      <c r="C273" s="171"/>
      <c r="D273" s="134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 x14ac:dyDescent="0.25">
      <c r="A274" s="142"/>
      <c r="B274" s="145"/>
      <c r="C274" s="171"/>
      <c r="D274" s="134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 x14ac:dyDescent="0.25">
      <c r="A275" s="142"/>
      <c r="B275" s="145"/>
      <c r="C275" s="171"/>
      <c r="D275" s="134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 x14ac:dyDescent="0.25">
      <c r="A276" s="142"/>
      <c r="B276" s="145"/>
      <c r="C276" s="171"/>
      <c r="D276" s="134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 x14ac:dyDescent="0.3">
      <c r="A277" s="179"/>
      <c r="B277" s="180"/>
      <c r="C277" s="187"/>
      <c r="D277" s="161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 x14ac:dyDescent="0.25">
      <c r="A278" s="112"/>
      <c r="B278" s="115" t="s">
        <v>50</v>
      </c>
      <c r="C278" s="118"/>
      <c r="D278" s="121"/>
      <c r="E278" s="37" t="s">
        <v>1</v>
      </c>
      <c r="F278" s="87">
        <f t="shared" si="61"/>
        <v>4507714.5699119503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678207.56359999999</v>
      </c>
      <c r="J278" s="89">
        <f t="shared" si="65"/>
        <v>553430.41181999992</v>
      </c>
      <c r="K278" s="90">
        <f t="shared" si="65"/>
        <v>601045.42518000002</v>
      </c>
    </row>
    <row r="279" spans="1:11" ht="15" x14ac:dyDescent="0.25">
      <c r="A279" s="113"/>
      <c r="B279" s="116"/>
      <c r="C279" s="119"/>
      <c r="D279" s="122"/>
      <c r="E279" s="7" t="s">
        <v>2</v>
      </c>
      <c r="F279" s="91">
        <f t="shared" si="61"/>
        <v>167858.79668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38322.273000000001</v>
      </c>
      <c r="J279" s="93">
        <f t="shared" si="66"/>
        <v>12161.331</v>
      </c>
      <c r="K279" s="94">
        <f t="shared" si="66"/>
        <v>14032.305</v>
      </c>
    </row>
    <row r="280" spans="1:11" ht="15" x14ac:dyDescent="0.25">
      <c r="A280" s="113"/>
      <c r="B280" s="116"/>
      <c r="C280" s="119"/>
      <c r="D280" s="122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 x14ac:dyDescent="0.25">
      <c r="A281" s="113"/>
      <c r="B281" s="116"/>
      <c r="C281" s="119"/>
      <c r="D281" s="122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 x14ac:dyDescent="0.25">
      <c r="A282" s="113"/>
      <c r="B282" s="116"/>
      <c r="C282" s="119"/>
      <c r="D282" s="122"/>
      <c r="E282" s="7" t="s">
        <v>4</v>
      </c>
      <c r="F282" s="91">
        <f t="shared" si="61"/>
        <v>2643340.2175119501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580491.01108000008</v>
      </c>
      <c r="J282" s="93">
        <f t="shared" si="66"/>
        <v>539416.62881999998</v>
      </c>
      <c r="K282" s="94">
        <f t="shared" si="66"/>
        <v>439368.38918</v>
      </c>
    </row>
    <row r="283" spans="1:11" thickBot="1" x14ac:dyDescent="0.3">
      <c r="A283" s="114"/>
      <c r="B283" s="117"/>
      <c r="C283" s="120"/>
      <c r="D283" s="123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 x14ac:dyDescent="0.25"/>
  </sheetData>
  <mergeCells count="194"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2023-06-26T11:03:35Z</dcterms:modified>
</cp:coreProperties>
</file>